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pmahlathi\Documents\20737J Univen Gate3 to R524 Punda Maria\9. Tender\Re-TENDER 2022\"/>
    </mc:Choice>
  </mc:AlternateContent>
  <xr:revisionPtr revIDLastSave="0" documentId="8_{A2CDA825-A5E9-435B-B100-23CAE5CD9D67}" xr6:coauthVersionLast="47" xr6:coauthVersionMax="47" xr10:uidLastSave="{00000000-0000-0000-0000-000000000000}"/>
  <bookViews>
    <workbookView xWindow="23880" yWindow="-120" windowWidth="29040" windowHeight="15990" xr2:uid="{34748914-34DA-45B3-BA76-12F4B50E452C}"/>
  </bookViews>
  <sheets>
    <sheet name="Schedule A" sheetId="1" r:id="rId1"/>
    <sheet name="Schedule B" sheetId="11" r:id="rId2"/>
    <sheet name="Schedule C" sheetId="3" r:id="rId3"/>
    <sheet name="Schedule D" sheetId="4" r:id="rId4"/>
    <sheet name="Schedule E" sheetId="6" r:id="rId5"/>
    <sheet name="Schedule F" sheetId="12" r:id="rId6"/>
    <sheet name="Schedule G" sheetId="9" r:id="rId7"/>
    <sheet name="Summary" sheetId="10" r:id="rId8"/>
  </sheets>
  <definedNames>
    <definedName name="_Hlk498014694" localSheetId="0">'Schedule A'!$B$5</definedName>
    <definedName name="_xlnm.Print_Area" localSheetId="0">'Schedule A'!$A$1:$H$418</definedName>
    <definedName name="_xlnm.Print_Area" localSheetId="1">'Schedule B'!$A$1:$G$2140</definedName>
    <definedName name="_xlnm.Print_Area" localSheetId="2">'Schedule C'!$A$1:$G$835</definedName>
    <definedName name="_xlnm.Print_Area" localSheetId="4">'Schedule E'!$A$1:$F$170</definedName>
    <definedName name="_xlnm.Print_Area" localSheetId="5">'Schedule F'!$F$1:$O$3652</definedName>
    <definedName name="_xlnm.Print_Area" localSheetId="6">'Schedule G'!$A$1:$H$340</definedName>
    <definedName name="_xlnm.Print_Area" localSheetId="7">Summary!$A$1:$J$41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8" i="11" l="1"/>
  <c r="E663" i="11"/>
  <c r="E1432" i="11"/>
  <c r="F293" i="1"/>
  <c r="H18" i="1" l="1"/>
  <c r="O3551" i="12" l="1"/>
  <c r="O3543" i="12"/>
  <c r="O3535" i="12"/>
  <c r="O3527" i="12"/>
  <c r="O3519" i="12"/>
  <c r="O3505" i="12"/>
  <c r="O3497" i="12"/>
  <c r="O3489" i="12"/>
  <c r="O3481" i="12"/>
  <c r="O3473" i="12"/>
  <c r="O3459" i="12"/>
  <c r="O3451" i="12"/>
  <c r="O3491" i="12" l="1"/>
  <c r="O3493" i="12"/>
  <c r="G661" i="11"/>
  <c r="G663" i="11" s="1"/>
  <c r="H277" i="9" l="1"/>
  <c r="H273" i="9"/>
  <c r="H271" i="9"/>
  <c r="H79" i="9"/>
  <c r="H77" i="9"/>
  <c r="H75" i="9"/>
  <c r="H24" i="9"/>
  <c r="H22" i="9"/>
  <c r="H20" i="9"/>
  <c r="H18" i="9"/>
  <c r="H16" i="9"/>
  <c r="H13" i="9"/>
  <c r="F168" i="6"/>
  <c r="F160" i="6"/>
  <c r="F143" i="6"/>
  <c r="F141" i="6"/>
  <c r="F139" i="6"/>
  <c r="F137" i="6"/>
  <c r="F135" i="6"/>
  <c r="F133" i="6"/>
  <c r="F126" i="6"/>
  <c r="F124" i="6"/>
  <c r="F122" i="6"/>
  <c r="F112" i="6"/>
  <c r="F87" i="6"/>
  <c r="F48" i="6"/>
  <c r="G45" i="4"/>
  <c r="G43" i="4"/>
  <c r="G37" i="4"/>
  <c r="G33" i="4"/>
  <c r="G29" i="4"/>
  <c r="G23" i="4"/>
  <c r="G19" i="4"/>
  <c r="G11" i="4"/>
  <c r="G9" i="4"/>
  <c r="G59" i="4"/>
  <c r="G169" i="4"/>
  <c r="G165" i="4"/>
  <c r="G159" i="4"/>
  <c r="G157" i="4"/>
  <c r="G155" i="4"/>
  <c r="G151" i="4"/>
  <c r="G149" i="4"/>
  <c r="G147" i="4"/>
  <c r="G145" i="4"/>
  <c r="G141" i="4"/>
  <c r="G139" i="4"/>
  <c r="G137" i="4"/>
  <c r="G135" i="4"/>
  <c r="G133" i="4"/>
  <c r="G127" i="4"/>
  <c r="G208" i="4"/>
  <c r="G202" i="4"/>
  <c r="G200" i="4"/>
  <c r="G198" i="4"/>
  <c r="G284" i="4"/>
  <c r="G278" i="4"/>
  <c r="G274" i="4"/>
  <c r="G270" i="4"/>
  <c r="G428" i="4"/>
  <c r="G424" i="4"/>
  <c r="G414" i="4"/>
  <c r="G412" i="4"/>
  <c r="G408" i="4"/>
  <c r="G406" i="4"/>
  <c r="G404" i="4"/>
  <c r="G360" i="4"/>
  <c r="G358" i="4"/>
  <c r="G356" i="4"/>
  <c r="G354" i="4"/>
  <c r="G352" i="4"/>
  <c r="G350" i="4"/>
  <c r="G348" i="4"/>
  <c r="G344" i="4"/>
  <c r="G342" i="4"/>
  <c r="G340" i="4"/>
  <c r="G709" i="3"/>
  <c r="G703" i="3"/>
  <c r="G701" i="3"/>
  <c r="G699" i="3"/>
  <c r="G636" i="3"/>
  <c r="G630" i="3"/>
  <c r="G628" i="3"/>
  <c r="G606" i="3"/>
  <c r="G604" i="3"/>
  <c r="G602" i="3"/>
  <c r="G600" i="3"/>
  <c r="G596" i="3"/>
  <c r="G594" i="3"/>
  <c r="G588" i="3"/>
  <c r="G584" i="3"/>
  <c r="G580" i="3"/>
  <c r="G576" i="3"/>
  <c r="G570" i="3"/>
  <c r="G564" i="3"/>
  <c r="G522" i="3"/>
  <c r="G520" i="3"/>
  <c r="G516" i="3"/>
  <c r="G514" i="3"/>
  <c r="G512" i="3"/>
  <c r="G510" i="3"/>
  <c r="G506" i="3"/>
  <c r="G504" i="3"/>
  <c r="G502" i="3"/>
  <c r="G496" i="3"/>
  <c r="G494" i="3"/>
  <c r="G448" i="3"/>
  <c r="G446" i="3"/>
  <c r="G444" i="3"/>
  <c r="G442" i="3"/>
  <c r="G440" i="3"/>
  <c r="G436" i="3"/>
  <c r="G434" i="3"/>
  <c r="G432" i="3"/>
  <c r="G430" i="3"/>
  <c r="G426" i="3"/>
  <c r="G424" i="3"/>
  <c r="G422" i="3"/>
  <c r="G380" i="3"/>
  <c r="G376" i="3"/>
  <c r="G372" i="3"/>
  <c r="G368" i="3"/>
  <c r="G364" i="3"/>
  <c r="G360" i="3"/>
  <c r="G356" i="3"/>
  <c r="G352" i="3"/>
  <c r="G348" i="3"/>
  <c r="G292" i="3"/>
  <c r="G290" i="3"/>
  <c r="G288" i="3"/>
  <c r="G286" i="3"/>
  <c r="G284" i="3"/>
  <c r="G282" i="3"/>
  <c r="G280" i="3"/>
  <c r="G276" i="3"/>
  <c r="G261" i="3"/>
  <c r="G259" i="3"/>
  <c r="G257" i="3"/>
  <c r="G255" i="3"/>
  <c r="G251" i="3"/>
  <c r="G247" i="3"/>
  <c r="G245" i="3"/>
  <c r="G241" i="3"/>
  <c r="G239" i="3"/>
  <c r="G237" i="3"/>
  <c r="G233" i="3"/>
  <c r="G231" i="3"/>
  <c r="G229" i="3"/>
  <c r="G225" i="3"/>
  <c r="G221" i="3"/>
  <c r="G219" i="3"/>
  <c r="G217" i="3"/>
  <c r="G215" i="3"/>
  <c r="G213" i="3"/>
  <c r="G204" i="3"/>
  <c r="G202" i="3"/>
  <c r="G196" i="3"/>
  <c r="G194" i="3"/>
  <c r="G192" i="3"/>
  <c r="G190" i="3"/>
  <c r="G188" i="3"/>
  <c r="G186" i="3"/>
  <c r="G184" i="3"/>
  <c r="G182" i="3"/>
  <c r="G178" i="3"/>
  <c r="G176" i="3"/>
  <c r="G174" i="3"/>
  <c r="G172" i="3"/>
  <c r="G170" i="3"/>
  <c r="G166" i="3"/>
  <c r="G164" i="3"/>
  <c r="G160" i="3"/>
  <c r="G158" i="3"/>
  <c r="G156" i="3"/>
  <c r="G154" i="3"/>
  <c r="G148" i="3"/>
  <c r="G86" i="3"/>
  <c r="G82" i="3"/>
  <c r="G80" i="3"/>
  <c r="G11" i="3"/>
  <c r="G9" i="3"/>
  <c r="G7" i="3"/>
  <c r="G2129" i="11"/>
  <c r="G2123" i="11"/>
  <c r="G2119" i="11"/>
  <c r="G2117" i="11"/>
  <c r="G2113" i="11"/>
  <c r="G2107" i="11"/>
  <c r="G2099" i="11"/>
  <c r="G2014" i="11"/>
  <c r="G2012" i="11"/>
  <c r="G1857" i="11"/>
  <c r="G1847" i="11"/>
  <c r="G1845" i="11"/>
  <c r="G1843" i="11"/>
  <c r="G1833" i="11"/>
  <c r="G1829" i="11"/>
  <c r="G1825" i="11"/>
  <c r="G1821" i="11"/>
  <c r="G1819" i="11"/>
  <c r="G1780" i="11"/>
  <c r="G1778" i="11"/>
  <c r="G1772" i="11"/>
  <c r="G1768" i="11"/>
  <c r="G1760" i="11"/>
  <c r="G1754" i="11"/>
  <c r="G1658" i="11"/>
  <c r="G1636" i="11"/>
  <c r="G1634" i="11"/>
  <c r="G1632" i="11"/>
  <c r="G1622" i="11"/>
  <c r="G1426" i="11"/>
  <c r="G1422" i="11"/>
  <c r="G1295" i="11"/>
  <c r="G1293" i="11"/>
  <c r="G1283" i="11"/>
  <c r="G1273" i="11"/>
  <c r="G1202" i="11"/>
  <c r="G1198" i="11"/>
  <c r="G1114" i="11"/>
  <c r="G1102" i="11"/>
  <c r="G1101" i="11"/>
  <c r="G1096" i="11"/>
  <c r="G1094" i="11"/>
  <c r="G1090" i="11"/>
  <c r="G1086" i="11"/>
  <c r="G1026" i="11"/>
  <c r="G991" i="11"/>
  <c r="G983" i="11"/>
  <c r="G911" i="11"/>
  <c r="G884" i="11"/>
  <c r="G878" i="11"/>
  <c r="G876" i="11"/>
  <c r="G835" i="11"/>
  <c r="G829" i="11"/>
  <c r="G811" i="11"/>
  <c r="G657" i="11"/>
  <c r="G655" i="11"/>
  <c r="G653" i="11"/>
  <c r="G594" i="11"/>
  <c r="G582" i="11"/>
  <c r="G580" i="11"/>
  <c r="G578" i="11"/>
  <c r="G563" i="11"/>
  <c r="G559" i="11"/>
  <c r="G555" i="11"/>
  <c r="G551" i="11"/>
  <c r="G549" i="11"/>
  <c r="G545" i="11"/>
  <c r="G543" i="11"/>
  <c r="G539" i="11"/>
  <c r="G537" i="11"/>
  <c r="G535" i="11"/>
  <c r="G531" i="11"/>
  <c r="G519" i="11"/>
  <c r="G517" i="11"/>
  <c r="G511" i="11"/>
  <c r="G487" i="11"/>
  <c r="G483" i="11"/>
  <c r="G477" i="11"/>
  <c r="G475" i="11"/>
  <c r="G462" i="11"/>
  <c r="G412" i="11"/>
  <c r="G410" i="11"/>
  <c r="G400" i="11"/>
  <c r="G394" i="11"/>
  <c r="G392" i="11"/>
  <c r="G390" i="11"/>
  <c r="G334" i="11"/>
  <c r="G332" i="11"/>
  <c r="G330" i="11"/>
  <c r="G328" i="11"/>
  <c r="G326" i="11"/>
  <c r="G324" i="11"/>
  <c r="G325" i="11"/>
  <c r="G322" i="11"/>
  <c r="G302" i="11"/>
  <c r="G296" i="11"/>
  <c r="G289" i="11"/>
  <c r="G281" i="11"/>
  <c r="G277" i="11"/>
  <c r="G271" i="11"/>
  <c r="G265" i="11"/>
  <c r="G261" i="11"/>
  <c r="G196" i="11"/>
  <c r="G194" i="11"/>
  <c r="G192" i="11"/>
  <c r="G141" i="11"/>
  <c r="G137" i="11"/>
  <c r="G135" i="11"/>
  <c r="G121" i="11"/>
  <c r="G86" i="11"/>
  <c r="G84" i="11"/>
  <c r="G82" i="11"/>
  <c r="G80" i="11"/>
  <c r="G76" i="11"/>
  <c r="G73" i="11"/>
  <c r="G70" i="11"/>
  <c r="G68" i="11"/>
  <c r="G55" i="11"/>
  <c r="G51" i="11"/>
  <c r="G49" i="11"/>
  <c r="G47" i="11"/>
  <c r="G45" i="11"/>
  <c r="G41" i="11"/>
  <c r="G39" i="11"/>
  <c r="G33" i="11"/>
  <c r="G29" i="11"/>
  <c r="G25" i="11"/>
  <c r="G19" i="11"/>
  <c r="G15" i="11"/>
  <c r="G13" i="11"/>
  <c r="G11" i="11"/>
  <c r="G7" i="11"/>
  <c r="H367" i="1"/>
  <c r="H365" i="1"/>
  <c r="H363" i="1"/>
  <c r="H361" i="1"/>
  <c r="H357" i="1"/>
  <c r="H355" i="1"/>
  <c r="H353" i="1"/>
  <c r="H345" i="1"/>
  <c r="F347" i="1" s="1"/>
  <c r="H342" i="1"/>
  <c r="H340" i="1"/>
  <c r="H338" i="1"/>
  <c r="H336" i="1"/>
  <c r="H332" i="1"/>
  <c r="H328" i="1"/>
  <c r="H326" i="1"/>
  <c r="H297" i="1"/>
  <c r="H293" i="1"/>
  <c r="H291" i="1"/>
  <c r="H281" i="1"/>
  <c r="H279" i="1"/>
  <c r="H275" i="1"/>
  <c r="H273" i="1"/>
  <c r="H271" i="1"/>
  <c r="H269" i="1"/>
  <c r="H267" i="1"/>
  <c r="H265" i="1"/>
  <c r="H263" i="1"/>
  <c r="H247" i="1"/>
  <c r="H246" i="1"/>
  <c r="H240" i="1"/>
  <c r="H238" i="1"/>
  <c r="H236" i="1"/>
  <c r="H230" i="1"/>
  <c r="H228" i="1"/>
  <c r="H226" i="1"/>
  <c r="H222" i="1"/>
  <c r="H220" i="1"/>
  <c r="H216" i="1"/>
  <c r="H214" i="1"/>
  <c r="H206" i="1"/>
  <c r="H136" i="1"/>
  <c r="H134" i="1"/>
  <c r="H132" i="1"/>
  <c r="H76" i="1"/>
  <c r="F77" i="1" s="1"/>
  <c r="H72" i="1"/>
  <c r="F74" i="1" s="1"/>
  <c r="H68" i="1"/>
  <c r="F70" i="1" s="1"/>
  <c r="H66" i="1"/>
  <c r="H64" i="1"/>
  <c r="H48" i="1"/>
  <c r="H46" i="1"/>
  <c r="H44" i="1"/>
  <c r="H38" i="1"/>
  <c r="F40" i="1" s="1"/>
  <c r="H33" i="1"/>
  <c r="F35" i="1" s="1"/>
  <c r="H31" i="1"/>
  <c r="H29" i="1"/>
  <c r="H25" i="1"/>
  <c r="H23" i="1"/>
  <c r="H20" i="1"/>
  <c r="F275" i="9" l="1"/>
  <c r="G142" i="3"/>
  <c r="G769" i="3" s="1"/>
  <c r="G706" i="11"/>
  <c r="G72" i="3"/>
  <c r="G767" i="3" s="1"/>
  <c r="G338" i="3"/>
  <c r="G773" i="3" s="1"/>
  <c r="G412" i="3"/>
  <c r="G775" i="3" s="1"/>
  <c r="G620" i="3"/>
  <c r="G781" i="3" s="1"/>
  <c r="G556" i="3"/>
  <c r="G779" i="3" s="1"/>
  <c r="G2073" i="11"/>
  <c r="G2131" i="11" s="1"/>
  <c r="F50" i="1"/>
  <c r="H347" i="1"/>
  <c r="H252" i="1"/>
  <c r="H262" i="1" s="1"/>
  <c r="H317" i="1" s="1"/>
  <c r="H192" i="1"/>
  <c r="H129" i="9"/>
  <c r="H336" i="9" s="1"/>
  <c r="G328" i="4"/>
  <c r="G460" i="4" s="1"/>
  <c r="G258" i="4"/>
  <c r="G458" i="4" s="1"/>
  <c r="G456" i="4"/>
  <c r="G52" i="4"/>
  <c r="G58" i="4" s="1"/>
  <c r="G119" i="4" s="1"/>
  <c r="G454" i="4" s="1"/>
  <c r="H62" i="9"/>
  <c r="H333" i="9" s="1"/>
  <c r="G206" i="3"/>
  <c r="G210" i="3" s="1"/>
  <c r="G771" i="3" s="1"/>
  <c r="G763" i="3"/>
  <c r="G785" i="3" s="1"/>
  <c r="G394" i="4"/>
  <c r="G462" i="4" s="1"/>
  <c r="G484" i="3"/>
  <c r="G777" i="3" s="1"/>
  <c r="G448" i="4"/>
  <c r="G464" i="4" s="1"/>
  <c r="G1328" i="11"/>
  <c r="G2111" i="11" s="1"/>
  <c r="G1469" i="11"/>
  <c r="G2115" i="11" s="1"/>
  <c r="G691" i="3"/>
  <c r="G783" i="3" s="1"/>
  <c r="G249" i="11"/>
  <c r="G2089" i="11" s="1"/>
  <c r="G313" i="11"/>
  <c r="G319" i="11" s="1"/>
  <c r="G378" i="11" s="1"/>
  <c r="G2091" i="11" s="1"/>
  <c r="G571" i="11"/>
  <c r="G577" i="11" s="1"/>
  <c r="G635" i="11" s="1"/>
  <c r="G2095" i="11" s="1"/>
  <c r="G1676" i="11"/>
  <c r="G2121" i="11" s="1"/>
  <c r="G59" i="11"/>
  <c r="G65" i="11" s="1"/>
  <c r="G113" i="11" s="1"/>
  <c r="G180" i="11"/>
  <c r="G2087" i="11" s="1"/>
  <c r="G445" i="11"/>
  <c r="G1259" i="11"/>
  <c r="G2109" i="11" s="1"/>
  <c r="G1805" i="11"/>
  <c r="G2125" i="11" s="1"/>
  <c r="G788" i="3" l="1"/>
  <c r="G790" i="3" s="1"/>
  <c r="H50" i="1"/>
  <c r="G466" i="4"/>
  <c r="G469" i="4" s="1"/>
  <c r="G451" i="11"/>
  <c r="E1082" i="11"/>
  <c r="E1076" i="11"/>
  <c r="E975" i="11"/>
  <c r="E915" i="11"/>
  <c r="E866" i="11"/>
  <c r="E850" i="11"/>
  <c r="E807" i="11"/>
  <c r="E805" i="11"/>
  <c r="E803" i="11"/>
  <c r="E799" i="11"/>
  <c r="E787" i="11"/>
  <c r="E485" i="11"/>
  <c r="D114" i="11"/>
  <c r="D181" i="11" s="1"/>
  <c r="D250" i="11" s="1"/>
  <c r="D314" i="11" s="1"/>
  <c r="D379" i="11" s="1"/>
  <c r="D446" i="11" s="1"/>
  <c r="D502" i="11" s="1"/>
  <c r="D572" i="11" s="1"/>
  <c r="D636" i="11" s="1"/>
  <c r="D707" i="11" s="1"/>
  <c r="D776" i="11" s="1"/>
  <c r="D840" i="11" s="1"/>
  <c r="D899" i="11" s="1"/>
  <c r="D964" i="11" s="1"/>
  <c r="D1018" i="11" s="1"/>
  <c r="D1065" i="11" s="1"/>
  <c r="D1136" i="11" s="1"/>
  <c r="D1189" i="11" s="1"/>
  <c r="D1260" i="11" s="1"/>
  <c r="D1329" i="11" s="1"/>
  <c r="D1401" i="11" s="1"/>
  <c r="D1470" i="11" s="1"/>
  <c r="D1539" i="11" s="1"/>
  <c r="D1611" i="11" s="1"/>
  <c r="D1677" i="11" s="1"/>
  <c r="D1739" i="11" s="1"/>
  <c r="D1806" i="11" s="1"/>
  <c r="D1875" i="11" s="1"/>
  <c r="D1940" i="11" s="1"/>
  <c r="D2003" i="11" s="1"/>
  <c r="D2074" i="11" s="1"/>
  <c r="D2140" i="11" s="1"/>
  <c r="G485" i="11" l="1"/>
  <c r="G501" i="11" s="1"/>
  <c r="G807" i="11"/>
  <c r="G850" i="11"/>
  <c r="G1874" i="11"/>
  <c r="G2127" i="11" s="1"/>
  <c r="G799" i="11"/>
  <c r="G1076" i="11"/>
  <c r="G1135" i="11" s="1"/>
  <c r="G2105" i="11" s="1"/>
  <c r="E795" i="11"/>
  <c r="G787" i="11"/>
  <c r="G803" i="11"/>
  <c r="G915" i="11"/>
  <c r="G805" i="11"/>
  <c r="G866" i="11"/>
  <c r="G975" i="11"/>
  <c r="G1017" i="11" s="1"/>
  <c r="G1023" i="11" s="1"/>
  <c r="G1064" i="11" s="1"/>
  <c r="G2103" i="11" s="1"/>
  <c r="E793" i="11"/>
  <c r="E870" i="11"/>
  <c r="G2093" i="11" l="1"/>
  <c r="G870" i="11"/>
  <c r="G793" i="11"/>
  <c r="G795" i="11"/>
  <c r="G839" i="11" l="1"/>
  <c r="G845" i="11" s="1"/>
  <c r="G898" i="11" s="1"/>
  <c r="G904" i="11" s="1"/>
  <c r="G963" i="11" s="1"/>
  <c r="G2101" i="11" s="1"/>
  <c r="H7" i="10" l="1"/>
  <c r="H275" i="9"/>
  <c r="H338" i="9" s="1"/>
  <c r="H340" i="9" s="1"/>
  <c r="G2135" i="11"/>
  <c r="G2136" i="11" s="1"/>
  <c r="H11" i="10"/>
  <c r="H9" i="10" l="1"/>
  <c r="H17" i="10"/>
  <c r="D157" i="6" l="1"/>
  <c r="F149" i="6"/>
  <c r="D71" i="6"/>
  <c r="D28" i="6"/>
  <c r="F151" i="6" l="1"/>
  <c r="F28" i="6"/>
  <c r="F157" i="6"/>
  <c r="F158" i="6"/>
  <c r="F71" i="6"/>
  <c r="F92" i="6" l="1"/>
  <c r="F103" i="6" s="1"/>
  <c r="H13" i="10"/>
  <c r="H70" i="1" l="1"/>
  <c r="H35" i="1"/>
  <c r="H74" i="1"/>
  <c r="H77" i="1"/>
  <c r="H40" i="1"/>
  <c r="H63" i="1" l="1"/>
  <c r="H5" i="10" l="1"/>
  <c r="H19" i="10" s="1"/>
  <c r="H28" i="10" s="1"/>
  <c r="H24" i="10" l="1"/>
  <c r="H26" i="10" s="1"/>
  <c r="H31" i="10" l="1"/>
  <c r="H33" i="10" s="1"/>
  <c r="H35" i="10" s="1"/>
  <c r="H37" i="10" s="1"/>
  <c r="O3374" i="12" l="1"/>
</calcChain>
</file>

<file path=xl/sharedStrings.xml><?xml version="1.0" encoding="utf-8"?>
<sst xmlns="http://schemas.openxmlformats.org/spreadsheetml/2006/main" count="4646" uniqueCount="2160">
  <si>
    <t/>
  </si>
  <si>
    <t>SCHEDULE A: GENERAL REQUIREMENTS AND PROVISIONS</t>
  </si>
  <si>
    <t>ITEM</t>
  </si>
  <si>
    <t>LIC</t>
  </si>
  <si>
    <t>DESCRIPTION</t>
  </si>
  <si>
    <t>UNIT</t>
  </si>
  <si>
    <t>QTY</t>
  </si>
  <si>
    <t>AMOUNT R</t>
  </si>
  <si>
    <t>12.00</t>
  </si>
  <si>
    <t>GENERAL REQUIREMENTS AND PROVISIONS</t>
  </si>
  <si>
    <t>B12.01</t>
  </si>
  <si>
    <t>Excavation</t>
  </si>
  <si>
    <t>Excavating material within the following depth ranges below ground level for the exposing of/ or searching for services</t>
  </si>
  <si>
    <t>(a) 0m to 2m</t>
  </si>
  <si>
    <t xml:space="preserve">      (i) Soft</t>
  </si>
  <si>
    <t>m³</t>
  </si>
  <si>
    <t xml:space="preserve">      (ii) Hard Material</t>
  </si>
  <si>
    <t>B12.02</t>
  </si>
  <si>
    <t>Backfilling</t>
  </si>
  <si>
    <t>(a) Using the excavated material</t>
  </si>
  <si>
    <t>(b) Using Imported Material</t>
  </si>
  <si>
    <t>B12.03</t>
  </si>
  <si>
    <t>(a) Allow provisional sum for exisitng services 
      to be relocated and/or protected as 
      ordered by the engineer,</t>
  </si>
  <si>
    <t>Prov sum</t>
  </si>
  <si>
    <t>(b) Handling costs and profit in respect of sub- 
      item B12,03 (a) above</t>
  </si>
  <si>
    <t>%</t>
  </si>
  <si>
    <t>B12.04</t>
  </si>
  <si>
    <t>Provision for Community Liason Officer and Project Steering Committee</t>
  </si>
  <si>
    <t>(a) Provisional sum for the payment of the 
      Community Liason Officer and Project 
      Steering Committee</t>
  </si>
  <si>
    <t>(b) Handling costs and profit in respect of sub- 
      item 12.04 (a)</t>
  </si>
  <si>
    <t>B12.05</t>
  </si>
  <si>
    <t>Mine Health and Safety Obligation</t>
  </si>
  <si>
    <t>(a) Mine health and safety obligations</t>
  </si>
  <si>
    <t>month</t>
  </si>
  <si>
    <t>(b) Special Information Signs</t>
  </si>
  <si>
    <t>PC sum</t>
  </si>
  <si>
    <t>(c) Provision of Security Guards</t>
  </si>
  <si>
    <t>(d) Handeling cost and profit in respect of subitems B12.05 (b) and (c)</t>
  </si>
  <si>
    <t>B12.06</t>
  </si>
  <si>
    <t>Provision of computer facilities for the Resident Engineer</t>
  </si>
  <si>
    <t xml:space="preserve">(a) Computer </t>
  </si>
  <si>
    <t>Lump Sum</t>
  </si>
  <si>
    <t xml:space="preserve"> Total Carried Forward</t>
  </si>
  <si>
    <t xml:space="preserve"> Brought Forward</t>
  </si>
  <si>
    <t>(b) Printer</t>
  </si>
  <si>
    <t>B12.07</t>
  </si>
  <si>
    <t>Additional Survey as requested by the engineer</t>
  </si>
  <si>
    <t>(i) Handling cost and profit in respect of subitems B12.07</t>
  </si>
  <si>
    <t>B12.08</t>
  </si>
  <si>
    <t>Project launch after completion of works</t>
  </si>
  <si>
    <t>(i) Handling cost and profit in respect of subitems B12.08</t>
  </si>
  <si>
    <t>B12.09</t>
  </si>
  <si>
    <t>Provision for compensation of land owners</t>
  </si>
  <si>
    <t>(i) Handling cost and profit in respect of subitems B12.09</t>
  </si>
  <si>
    <t xml:space="preserve"> Total Carried Forward To Summary</t>
  </si>
  <si>
    <t>13.00</t>
  </si>
  <si>
    <t>CONTRACTOR'S ESTABLISHMENT ON SITE AND GENERAL OBLIGATIONS</t>
  </si>
  <si>
    <t>(a) Fixed obligations</t>
  </si>
  <si>
    <t>L/sum</t>
  </si>
  <si>
    <t>(b) Value-related obligations</t>
  </si>
  <si>
    <t>(c) Time-related obligations</t>
  </si>
  <si>
    <t>14.00</t>
  </si>
  <si>
    <t>HOUSING, OFFICES AND LABORATORY FOR THE ENGINEER'S SITE PERSONNEL</t>
  </si>
  <si>
    <t>14.01</t>
  </si>
  <si>
    <t>Office and laboratory accommodation</t>
  </si>
  <si>
    <t>(a) Offices (interior floor space only)</t>
  </si>
  <si>
    <t>m²</t>
  </si>
  <si>
    <t>(b) Laboratories (interior floor space only)</t>
  </si>
  <si>
    <t>(c) Open concrete working floors, 150 mm thick</t>
  </si>
  <si>
    <t>(d) Roofs over open concrete working floors</t>
  </si>
  <si>
    <t>(e) Ablution units</t>
  </si>
  <si>
    <t>(f) Stores</t>
  </si>
  <si>
    <t>14.02</t>
  </si>
  <si>
    <t>Office and laboratory furniture</t>
  </si>
  <si>
    <t>(a) Chairs</t>
  </si>
  <si>
    <t>No</t>
  </si>
  <si>
    <t>(b) Draughtsman's stools</t>
  </si>
  <si>
    <t>(c) High chairs for laboratory</t>
  </si>
  <si>
    <t>(d) Desks, complete with drawers and locks</t>
  </si>
  <si>
    <t>(e) Drawing tables</t>
  </si>
  <si>
    <t>(f) Conference tables</t>
  </si>
  <si>
    <t>B14.03</t>
  </si>
  <si>
    <t>Office and laboratory fittings installations and equipment</t>
  </si>
  <si>
    <t>(a) Items measured by number</t>
  </si>
  <si>
    <t>(i) 220/250 volt power points</t>
  </si>
  <si>
    <t>(iii) Double 80 watt fluorescent light fittings complete with ballast and tubes</t>
  </si>
  <si>
    <t>(vi) Hand wash basins complete with taps and drains</t>
  </si>
  <si>
    <t>(vii) Laboratory basins complete with swanneck taps and drains</t>
  </si>
  <si>
    <t>(viii)  Extractor fans installed complete with own power connection</t>
  </si>
  <si>
    <t>(ix) Fire extinguishers, 9,0 kg,all purpose dry powder type, complete,mounted on wall with brackets</t>
  </si>
  <si>
    <t>(x) Air conditioning units with 2,2 kW minimum capacity, mounted and with own power connection</t>
  </si>
  <si>
    <t>(xii) Curing chamber for UCS specimens, complete with water connection, including the provision of brick partitions, plaster, paint and shelving, all complete according the drawings</t>
  </si>
  <si>
    <t>(xiv) General-purpose steel cupboards with shelves</t>
  </si>
  <si>
    <t>(xv) Steel filing cabinets with drawers</t>
  </si>
  <si>
    <t>(xvi) Refrigerators</t>
  </si>
  <si>
    <t>(xvii) Bookcases</t>
  </si>
  <si>
    <t>(xviii) Voltage stabilizers</t>
  </si>
  <si>
    <t>(xix) Plan Holders</t>
  </si>
  <si>
    <t>(xx) Floodlights complete with poles and 500 Watt minimum globes</t>
  </si>
  <si>
    <t>(b) Prime-cost items and items paid for in a lump sum:</t>
  </si>
  <si>
    <t>(i) Provision of telephone service including the cost of calls in connection with contract administration and telephone rental</t>
  </si>
  <si>
    <t>(ii) Handling costs and profit in respect of subsubitem 14.03(b)(1) above</t>
  </si>
  <si>
    <t>(iii) The provision of a direct independent telephone line for the engineer, including the cost of calls in connection with contract administration and telephone rental</t>
  </si>
  <si>
    <t>(iv) Handling costs and profit in respect of subsubitem 14.03(b)(3) above</t>
  </si>
  <si>
    <t>(v) The provision of a fax apparatus as specified</t>
  </si>
  <si>
    <t>(vi) Handling costs and profit in respect of subsubitem 14.03(b)(5) above</t>
  </si>
  <si>
    <t xml:space="preserve">(ix) Cell phones costs, including pro-rata rentals, for calls in connection with contract administration </t>
  </si>
  <si>
    <t>(x) Handling costs and profit in respect of subitem 14.03(b)(ix) above</t>
  </si>
  <si>
    <t>(c) Items measured by area</t>
  </si>
  <si>
    <t xml:space="preserve">      (i) Shelving as specified, complete with 
            brackets</t>
  </si>
  <si>
    <t xml:space="preserve">      (ii) Work-benches complete with concrete slab top, minimum thickness 75mm</t>
  </si>
  <si>
    <t xml:space="preserve">      (iv) Constant temperature baths and/or 
            plastered brick</t>
  </si>
  <si>
    <t xml:space="preserve">      (v) Foundations for laboratory equipment</t>
  </si>
  <si>
    <t>14.04</t>
  </si>
  <si>
    <t>Car ports</t>
  </si>
  <si>
    <t>(a) Car ports, as specified, at offices and laboratory buildings</t>
  </si>
  <si>
    <t>14.05</t>
  </si>
  <si>
    <t>Housing for labourers</t>
  </si>
  <si>
    <t>(a) Housing as specified, including beds, 
      mattresses, bedside chest, chairs, tables,  lockers, electricity, plug points, electrical light fittings and burglar proofing</t>
  </si>
  <si>
    <t>No pers</t>
  </si>
  <si>
    <t>(d) Latrine unit as specified</t>
  </si>
  <si>
    <t>14.07</t>
  </si>
  <si>
    <t>Rented, hotel and other accommodation</t>
  </si>
  <si>
    <t>(a) Provisional sum for providing rented housing, hotel or other accommodation as described in subsubclause 14.03(c)(2)</t>
  </si>
  <si>
    <t>(b) Handling costs and profit in respect of subitem 14.07(a)</t>
  </si>
  <si>
    <t>14.08</t>
  </si>
  <si>
    <t>Services</t>
  </si>
  <si>
    <t>(a) Services at office and laboratories</t>
  </si>
  <si>
    <t>(i) Fixed costs</t>
  </si>
  <si>
    <t>(ii) Running costs</t>
  </si>
  <si>
    <t>(c) Services for rented houses</t>
  </si>
  <si>
    <t>(d) Services for labourers' accommodation on site:</t>
  </si>
  <si>
    <t>B14.10</t>
  </si>
  <si>
    <t xml:space="preserve">Provision of copying facilities </t>
  </si>
  <si>
    <t>B14.11</t>
  </si>
  <si>
    <t>Provision and erecting of security fencing (including Gate)</t>
  </si>
  <si>
    <t>m</t>
  </si>
  <si>
    <t>SUMMARY OF SECTIONS</t>
  </si>
  <si>
    <t>SECTION</t>
  </si>
  <si>
    <t xml:space="preserve"> </t>
  </si>
  <si>
    <t>1200</t>
  </si>
  <si>
    <t>1300</t>
  </si>
  <si>
    <t>1400</t>
  </si>
  <si>
    <t xml:space="preserve"> Total Carried Forward To Summary Of Schedules</t>
  </si>
  <si>
    <t xml:space="preserve">CONTRACT NO.DHET/2019/21/01 </t>
  </si>
  <si>
    <t xml:space="preserve">ROADS INFRASTRUCTURE: UNIVEN TO PUNDA MARIA ROAD(R524)  </t>
  </si>
  <si>
    <t xml:space="preserve">FOR UNIVERSITY OF VENDA </t>
  </si>
  <si>
    <t>(b) extra over item B12.01 for excavation by   
      means of hand tools such as picks,                                                                                                                                                                                    crowbars 
      and pneumatic tools or mechanical breakers 
      in close vicinity of services where no machine 
      excavation is permitted:</t>
  </si>
  <si>
    <t>(c) Cooking unit, complete with stove, basin, concrete working table, shelving, sink and fuel  (where applicable)</t>
  </si>
  <si>
    <t>(b) Ablution unit, as specified, including latrines, wash basins, showers and taps</t>
  </si>
  <si>
    <t xml:space="preserve">     (vii) Venetian blinds</t>
  </si>
  <si>
    <t xml:space="preserve">    (viii) Notice boards as specified</t>
  </si>
  <si>
    <t xml:space="preserve">      (ii) Work-benches complete with     concrete slab top, minimum thickness 75mm</t>
  </si>
  <si>
    <t>Contract DHET/2019/21/01</t>
  </si>
  <si>
    <t>SCHEDULE B:  ROADWORKS</t>
  </si>
  <si>
    <t>Number</t>
  </si>
  <si>
    <t>Item Description</t>
  </si>
  <si>
    <t>Unit</t>
  </si>
  <si>
    <t>Quantity</t>
  </si>
  <si>
    <t>Rate</t>
  </si>
  <si>
    <t>15.00</t>
  </si>
  <si>
    <t>ACCOMMODATION OF TRAFFIC</t>
  </si>
  <si>
    <t>15.01</t>
  </si>
  <si>
    <t>Accommodating traffic and maintaining temporary deviations</t>
  </si>
  <si>
    <t>km</t>
  </si>
  <si>
    <t>15.02</t>
  </si>
  <si>
    <t>Earthworks for temporary deviations</t>
  </si>
  <si>
    <t>(a) Shaping of temporary deviations</t>
  </si>
  <si>
    <t>(b) Cut and borrow to fill</t>
  </si>
  <si>
    <t>(c) Cut to spoil</t>
  </si>
  <si>
    <t>B15.03</t>
  </si>
  <si>
    <t>Temporary traffic-control facilities</t>
  </si>
  <si>
    <t>(a) Flagmen</t>
  </si>
  <si>
    <t>man-day</t>
  </si>
  <si>
    <t>(b) Portable STOP and GO-RY signs</t>
  </si>
  <si>
    <t>(d) Amber flicker lights</t>
  </si>
  <si>
    <t>(e) Road signs, R- and TR-series, (1200mm dia.)</t>
  </si>
  <si>
    <t>(f) Road signs, TW-series, (1500mm sides)</t>
  </si>
  <si>
    <t>(g) Road signs, STW-, DTG-, TGS- AND TG- 
      series (excluding delineators and barricades)</t>
  </si>
  <si>
    <t>(h) Delineators (TW 401 and TW402):</t>
  </si>
  <si>
    <t xml:space="preserve">(i) Single (TW 401 and TW402) (250mm x 1000mm)
</t>
  </si>
  <si>
    <t>(ii) Mounted back to back (TW 401 and TW402) (250mm x 1000mm)</t>
  </si>
  <si>
    <t>(j) Traffic cones (size indicated)</t>
  </si>
  <si>
    <t>(i) Moveable barricade/road sign combination</t>
  </si>
  <si>
    <t>(m) Two-way communication devices</t>
  </si>
  <si>
    <t>(n) Other traffic control measures ordered by the engineer</t>
  </si>
  <si>
    <t xml:space="preserve">(i) Provision of other traffic control measures </t>
  </si>
  <si>
    <t xml:space="preserve">(ii) Handling costs and profit in respect of sub-item B15.03(n)(i) </t>
  </si>
  <si>
    <t>15.04</t>
  </si>
  <si>
    <t>Relocation of traffic-control facilities</t>
  </si>
  <si>
    <t>15.05</t>
  </si>
  <si>
    <t>Gravelling and repair of temporary deviations and existing gravel shoulders used as temporary deviations:</t>
  </si>
  <si>
    <t>(a) Temporary deviations</t>
  </si>
  <si>
    <t>(b) Existing gravel shoulders</t>
  </si>
  <si>
    <t>5</t>
  </si>
  <si>
    <t>B15.07</t>
  </si>
  <si>
    <t>Blading by road grader of:</t>
  </si>
  <si>
    <t>km-pass</t>
  </si>
  <si>
    <t>(b) Existing roads used as temporary deviations</t>
  </si>
  <si>
    <t>15.08</t>
  </si>
  <si>
    <t>Repairs, alterations and/or additions to existing roads used as temporary deviations</t>
  </si>
  <si>
    <t>B15.14</t>
  </si>
  <si>
    <t xml:space="preserve">Amber flashing lights mounted on signs </t>
  </si>
  <si>
    <t>B15.16</t>
  </si>
  <si>
    <t xml:space="preserve">Provision of traffic safety </t>
  </si>
  <si>
    <t>(c) Traffic Satety Officer</t>
  </si>
  <si>
    <t>(d) Traffic Safety Vehicle (s)</t>
  </si>
  <si>
    <t xml:space="preserve">Flashing Illuminated Arrow Board </t>
  </si>
  <si>
    <t>B15.17</t>
  </si>
  <si>
    <t>Variable Message Signs mounted on trailers</t>
  </si>
  <si>
    <t>No -Month</t>
  </si>
  <si>
    <t>17.00</t>
  </si>
  <si>
    <t>CLEARING AND GRUBBING</t>
  </si>
  <si>
    <t>17.01</t>
  </si>
  <si>
    <t>Clearing and grubbing</t>
  </si>
  <si>
    <t>ha</t>
  </si>
  <si>
    <t>B17.01</t>
  </si>
  <si>
    <t>(a) Normal Areas</t>
  </si>
  <si>
    <t>(i) Within the road reserve</t>
  </si>
  <si>
    <t>(ii) In borrow pits</t>
  </si>
  <si>
    <t>(b) Existing fill embankments with slopes steeper than 1:4</t>
  </si>
  <si>
    <t>17.02</t>
  </si>
  <si>
    <t>Removal and grubbing of large trees and tree stumps</t>
  </si>
  <si>
    <t>(a) Girth exceeding 1m up to and including 2m</t>
  </si>
  <si>
    <t>(b) Girth exceeding 2m up to and including 3m</t>
  </si>
  <si>
    <t>(c) Girth larger than 3m up to and including 4m</t>
  </si>
  <si>
    <t>17.03</t>
  </si>
  <si>
    <t>Re-clearing of surfaces (on the written instructions of the Engineer only)</t>
  </si>
  <si>
    <t>B17.07</t>
  </si>
  <si>
    <t>Removal and temporary stockpiling of topsoil:</t>
  </si>
  <si>
    <t xml:space="preserve">(a) In temporary stockpiles after loading material into trucks including 1,0km freehaul 
</t>
  </si>
  <si>
    <t xml:space="preserve">( b) In windrows on the edges of borrowpits or spoil areas 
</t>
  </si>
  <si>
    <t>18.00</t>
  </si>
  <si>
    <t>DAYWORKS</t>
  </si>
  <si>
    <t>Ordering of daywork</t>
  </si>
  <si>
    <t>B18.01</t>
  </si>
  <si>
    <t>Personnel:</t>
  </si>
  <si>
    <t>(a) Unskilled labour</t>
  </si>
  <si>
    <t>h</t>
  </si>
  <si>
    <t xml:space="preserve">(b) Semi-skilled labour </t>
  </si>
  <si>
    <t xml:space="preserve">(c) Skilled labour </t>
  </si>
  <si>
    <t>(d) Ganger</t>
  </si>
  <si>
    <t>(e) Foreman</t>
  </si>
  <si>
    <t>B18.02</t>
  </si>
  <si>
    <t>Equipment</t>
  </si>
  <si>
    <t>(a) Tipper trucks</t>
  </si>
  <si>
    <t>(i) 3-5 ton</t>
  </si>
  <si>
    <t>(ii) 5.1-10 ton</t>
  </si>
  <si>
    <t>(b) Loader (0.5m3)</t>
  </si>
  <si>
    <t>(c) Grader (CAT 140G or Similar)</t>
  </si>
  <si>
    <t>(d) Compaction Rollers</t>
  </si>
  <si>
    <t>(i) Vibrator roller</t>
  </si>
  <si>
    <t>(ii) Tamping roller</t>
  </si>
  <si>
    <t>(iii) Grid roller</t>
  </si>
  <si>
    <t>(e) Hand controlled compactors</t>
  </si>
  <si>
    <t>(i) Pedestrian roller ( Bomag BW90)</t>
  </si>
  <si>
    <t>(ii) Vibratory plate</t>
  </si>
  <si>
    <t>(iii) Rammers</t>
  </si>
  <si>
    <t>(f) Water truck (min 10000 l)</t>
  </si>
  <si>
    <t>(g) Dozer (D7 or similar)</t>
  </si>
  <si>
    <t>B18.03</t>
  </si>
  <si>
    <t>Materials</t>
  </si>
  <si>
    <t xml:space="preserve">(a) Procurement of materials </t>
  </si>
  <si>
    <t>Rate Only</t>
  </si>
  <si>
    <t xml:space="preserve">(b) Contractor's handling costs, profit and all other charges in respect of sub-item B1803(a) </t>
  </si>
  <si>
    <t>B18.04</t>
  </si>
  <si>
    <t>Transport</t>
  </si>
  <si>
    <t>(a) LDV</t>
  </si>
  <si>
    <t xml:space="preserve">(b) Flatbed truck </t>
  </si>
  <si>
    <t>21.00</t>
  </si>
  <si>
    <t>DRAINS</t>
  </si>
  <si>
    <t>B21.01</t>
  </si>
  <si>
    <t>Excavation for open drains:</t>
  </si>
  <si>
    <t>(a) Excavating soft material situated within the following depth ranges below the surface level:</t>
  </si>
  <si>
    <t>(1) 0 m up to 1,5 m</t>
  </si>
  <si>
    <t>(2) Exceeding 1,5 m and up to 3,0 m</t>
  </si>
  <si>
    <t>(b) Extra over subitem 21.01(a) for excavation in hard material, irrespective of depth</t>
  </si>
  <si>
    <t>21.03</t>
  </si>
  <si>
    <t>Excavation for subsoil drainage systems:</t>
  </si>
  <si>
    <t>(3) Etc, in increments of 1,5 m</t>
  </si>
  <si>
    <t>(b) Extra over subitem 21.03(a) for excavation in hard material irre spective of depth</t>
  </si>
  <si>
    <t>21.04</t>
  </si>
  <si>
    <t>Impermeable backfilling to subsoil drainage systems</t>
  </si>
  <si>
    <t>(b) G5 stabilised with 4% stabilising agent</t>
  </si>
  <si>
    <t>21.06</t>
  </si>
  <si>
    <t>Natural permeable material in subsoil drainage systems (crushed stone):</t>
  </si>
  <si>
    <t>(a) Crushed stone obtained from approved sources on the site</t>
  </si>
  <si>
    <t>(i) Fine Grade</t>
  </si>
  <si>
    <t>(ii) Coarse-Grade</t>
  </si>
  <si>
    <t>21.08</t>
  </si>
  <si>
    <t>Pipes in subsoil drainage systems:</t>
  </si>
  <si>
    <t>(b) Unplasticised PVC pipes and fittings, normal duty complete with couplings</t>
  </si>
  <si>
    <t>(3) 150 mm internal dia. perforated or slotted</t>
  </si>
  <si>
    <t>B21.09</t>
  </si>
  <si>
    <t>Polyethylene sheeting 0.25 mm thick, or similar, approved material, for lining subsoil drainage systems</t>
  </si>
  <si>
    <t>21.10</t>
  </si>
  <si>
    <t>Synthetic-fibre filter fabric</t>
  </si>
  <si>
    <t>(a)  Grade A3</t>
  </si>
  <si>
    <t>21.12</t>
  </si>
  <si>
    <t>Concrete outlet structures, manhole boxes, junction boxes and cleaning eyes  for subsoil drainage systems:</t>
  </si>
  <si>
    <t>(a) Outlet structures  (refer to standard detail drawing)</t>
  </si>
  <si>
    <t>(c) Junction boxes (refer to standard detail drawing)</t>
  </si>
  <si>
    <t>(d) Cleaning eyes (refer to standard detail drawing)</t>
  </si>
  <si>
    <t>21.13</t>
  </si>
  <si>
    <t>Concrete caps for subsoil drain pipes</t>
  </si>
  <si>
    <t>21.15</t>
  </si>
  <si>
    <t>Overhaul for material hauled in excess of 1,0 km free-haul (normal overhaul)</t>
  </si>
  <si>
    <t>m³-km</t>
  </si>
  <si>
    <t>21.17</t>
  </si>
  <si>
    <t>Test flushing of pipe subsoil drains</t>
  </si>
  <si>
    <t>21.19</t>
  </si>
  <si>
    <t xml:space="preserve">Selected backfill material under concrete-lined side drains compacted to 93% of modified AASHTO density </t>
  </si>
  <si>
    <t>B21.20</t>
  </si>
  <si>
    <t xml:space="preserve">Exposing of existing subsoil drains 
</t>
  </si>
  <si>
    <t>B21.21</t>
  </si>
  <si>
    <t>Clearing of subsoil drains</t>
  </si>
  <si>
    <t>B21.22</t>
  </si>
  <si>
    <t>Subsoil outlet marker board</t>
  </si>
  <si>
    <t>B21.23</t>
  </si>
  <si>
    <t xml:space="preserve">Break into existing drainage structures and install subsoil drain pipe 
</t>
  </si>
  <si>
    <t>22.00</t>
  </si>
  <si>
    <t>PREFABRICATED CULVERTS</t>
  </si>
  <si>
    <t>B22.01</t>
  </si>
  <si>
    <t>(1) 0 m up to 1.5 m</t>
  </si>
  <si>
    <t>(b) Extra over subitem 22.01(a) for excavation in hard material, irrespective of depth</t>
  </si>
  <si>
    <t xml:space="preserve">(c) Extra-over sub-item 22.01(a) for excavation by hand </t>
  </si>
  <si>
    <t>B22.02</t>
  </si>
  <si>
    <t>Backfilling:</t>
  </si>
  <si>
    <t>(b) Using imported selected material</t>
  </si>
  <si>
    <t>(c) Extra over subitems 22.02(a) and (b) for soil cement backfilling</t>
  </si>
  <si>
    <t>B22.03</t>
  </si>
  <si>
    <t>Concrete pipe culverts:</t>
  </si>
  <si>
    <t>(b) On class B bedding</t>
  </si>
  <si>
    <t>(1) 600mm dia. Type 100D</t>
  </si>
  <si>
    <t>(2) 600mm dia. Type 75D</t>
  </si>
  <si>
    <t>(3) 900mm dai Type 75D</t>
  </si>
  <si>
    <t>22.07</t>
  </si>
  <si>
    <t>Cast in situ concrete and formwork</t>
  </si>
  <si>
    <t>(b) In floor slabs for portal or rectangular culverts, including formwork and class U2 surface finish</t>
  </si>
  <si>
    <t>(1) Class 30/19</t>
  </si>
  <si>
    <t>(2) Class 15/38</t>
  </si>
  <si>
    <t>(c) In inlet and outlet structures, skewed ends, catchpits, manholes, thrust and anchor blocks, excluding formwork but including class U2 surface finish</t>
  </si>
  <si>
    <t>(i) Class 25/19</t>
  </si>
  <si>
    <t>(d) Formwork of concrete under subitem 22.07(c) above</t>
  </si>
  <si>
    <t>22.10</t>
  </si>
  <si>
    <t>Steel reinforcement</t>
  </si>
  <si>
    <t>(a) Mild steel bars</t>
  </si>
  <si>
    <t>t</t>
  </si>
  <si>
    <t>(b) High-tensile steel bars</t>
  </si>
  <si>
    <t>(c) Welded steel fabric</t>
  </si>
  <si>
    <t>kg</t>
  </si>
  <si>
    <t>B22.12</t>
  </si>
  <si>
    <t>Removing existing concrete</t>
  </si>
  <si>
    <t>(a) Plain concrete</t>
  </si>
  <si>
    <t>(b) Reinforced concrete</t>
  </si>
  <si>
    <t>22.17</t>
  </si>
  <si>
    <t>Manholes, catchpits, precast inlet and outlet structures complete</t>
  </si>
  <si>
    <t>(a) Manholes</t>
  </si>
  <si>
    <t>(ii) 1,0 m to 1,5 m deep</t>
  </si>
  <si>
    <t>(b) Catchpits</t>
  </si>
  <si>
    <t>(1) Type 1K</t>
  </si>
  <si>
    <t>(e) Extra over or less than subitem 22.17(b) for variations in the depths of catchpits from the standard depth designated for tendering purposes (standard depth and type of catchpit indicated on standard details drawing number: 16746_......)</t>
  </si>
  <si>
    <t xml:space="preserve">(d) Extra over or less than subitem 22.17(a) for variations in the depths of manholes from the standard depth designated for tendering purposes (standard depth and type of manhole indicated on standard details drawing number: 16746_......) </t>
  </si>
  <si>
    <t>B22.23</t>
  </si>
  <si>
    <t>Service ducts</t>
  </si>
  <si>
    <t>(a) Ordinary pipes</t>
  </si>
  <si>
    <t>(3) Unplasticised PVC pipes</t>
  </si>
  <si>
    <t>(i) 110 mm dia.</t>
  </si>
  <si>
    <t>(iii) 160 mm dia.</t>
  </si>
  <si>
    <t xml:space="preserve">(c) Installation (HPDE pipes and 300mm diameter) </t>
  </si>
  <si>
    <t>22.24</t>
  </si>
  <si>
    <t>Duct marker blocks</t>
  </si>
  <si>
    <t>(a) Concrete as per drawing</t>
  </si>
  <si>
    <t>22.26</t>
  </si>
  <si>
    <t>Hand excavation to determine the positions of existing services</t>
  </si>
  <si>
    <t>B22.29</t>
  </si>
  <si>
    <t xml:space="preserve">Breaking into existing drainage structures and building in pipes or culverts of the following size 
(pipe diameter 600mm)
</t>
  </si>
  <si>
    <t>23.00</t>
  </si>
  <si>
    <t>CONCRETE KERBING, CONCRETE CHANNELLING, CHUTES AND DOWNPIPES, AND CONCRETE LININGS FOR OPEN DRAINS</t>
  </si>
  <si>
    <t>23.01</t>
  </si>
  <si>
    <t>Concrete kerbing</t>
  </si>
  <si>
    <t>(12) Figure 12 kerb</t>
  </si>
  <si>
    <t>23.02</t>
  </si>
  <si>
    <t>Concrete kerbing-channelling combination</t>
  </si>
  <si>
    <t>(a) Precast kerb</t>
  </si>
  <si>
    <t>(3) Figure 3 kerb</t>
  </si>
  <si>
    <t>(8) Figure 8c kerb</t>
  </si>
  <si>
    <t>(8) Figure 7
 kerb</t>
  </si>
  <si>
    <t>(6) Cast in situ channels concrete class 20/19</t>
  </si>
  <si>
    <t>(ii) Tapered channel (150mm wide)</t>
  </si>
  <si>
    <t>(ii) Tapered channel (300mm wide)</t>
  </si>
  <si>
    <t>23.03</t>
  </si>
  <si>
    <t>Concrete chutes (typical designs):</t>
  </si>
  <si>
    <t>(a) 300 mm precast concrete chute</t>
  </si>
  <si>
    <t>23.05</t>
  </si>
  <si>
    <t>Inlet, outlet, transition and similar structures (typical designs):</t>
  </si>
  <si>
    <t>(b) In situ inlet structures for chutes as shown on 
      drawing 16746-R-03-Sht 03 class 25/19 concrete</t>
  </si>
  <si>
    <t>(c) In situ outlet structures for chutes as shown on 
      drawing 16746-R-03-Sht 03class 25/19 concrete</t>
  </si>
  <si>
    <t>(f) In situ transition sections as shown on drawing 
      16746-R-03-Sht 03class 25/19 concrete</t>
  </si>
  <si>
    <t>23.07</t>
  </si>
  <si>
    <t>Trimming of excavations for concrete-lined open drains</t>
  </si>
  <si>
    <t>(a) In soft material</t>
  </si>
  <si>
    <t>(b) In hard material</t>
  </si>
  <si>
    <t>23.08</t>
  </si>
  <si>
    <t>Concrete lining for open drains</t>
  </si>
  <si>
    <t>(a) Cast in situ concrete lining class 25/19 for type F open drain</t>
  </si>
  <si>
    <t>(b) Class F2 surface finish to cast in situ concrete</t>
  </si>
  <si>
    <t>23.09</t>
  </si>
  <si>
    <t>Formwork to cast in situ concrete lining for open drains (Class F2 surface finish)</t>
  </si>
  <si>
    <t>(a) To sides with formwork on the internal face 
      only</t>
  </si>
  <si>
    <t>(c) To ends of slabs</t>
  </si>
  <si>
    <t>23.10</t>
  </si>
  <si>
    <t>Sealed joints in concrete linings of open drains (as per drawing no 16746J/SD/05)</t>
  </si>
  <si>
    <t>23.11</t>
  </si>
  <si>
    <t>Concrete screed or backfill below chutes</t>
  </si>
  <si>
    <t>(b) Class 20/19</t>
  </si>
  <si>
    <t>23.12</t>
  </si>
  <si>
    <t>23.13</t>
  </si>
  <si>
    <t>Polyethylene sheeting (0,15 mm thick) for concrete-lined open drains</t>
  </si>
  <si>
    <t>23.14</t>
  </si>
  <si>
    <t>Cutting bituminous surfacing and pavement layers for concrete kerbing, channelling or concrete-lined drains (up to 300mm deep)</t>
  </si>
  <si>
    <t>23.15</t>
  </si>
  <si>
    <t xml:space="preserve">Precast concrete blocks in outlet structures
</t>
  </si>
  <si>
    <t>B23.16</t>
  </si>
  <si>
    <t xml:space="preserve">Demolition and removal of existing kerbs 
and/or channel, concrete lined drains 
( 300mm maximum size) 
</t>
  </si>
  <si>
    <t>B23.17</t>
  </si>
  <si>
    <t xml:space="preserve">Extra over items 23.01 and 23.02 for concrete kerbing or concrete kerbing and channelling on curves
</t>
  </si>
  <si>
    <t xml:space="preserve">(a) On curves of radii more than or equal to 5,0 m but less than 20,0 m </t>
  </si>
  <si>
    <t xml:space="preserve">(b) On curves with radii more than or equal to 1,0 m but less than 5,0 m </t>
  </si>
  <si>
    <t xml:space="preserve">(c) On curves with radii less than 1,0 m </t>
  </si>
  <si>
    <t>B23.18</t>
  </si>
  <si>
    <t xml:space="preserve">Pedestrian ramps at intersections </t>
  </si>
  <si>
    <t>31.00</t>
  </si>
  <si>
    <t>BORROW MATERIALS</t>
  </si>
  <si>
    <t>B31.01</t>
  </si>
  <si>
    <t>Excess overburden</t>
  </si>
  <si>
    <t>31.02</t>
  </si>
  <si>
    <t>Excess overburden in borrow pits for obtaining crushed stone for pavement layers</t>
  </si>
  <si>
    <t>(a) Overburden in soft or intermediate excavation</t>
  </si>
  <si>
    <t>(b) Overburden in hard excavation</t>
  </si>
  <si>
    <t>31.03</t>
  </si>
  <si>
    <t>Finishing-off borrow areas in:</t>
  </si>
  <si>
    <t>(a) Hard material</t>
  </si>
  <si>
    <t>(b) Intermediate material</t>
  </si>
  <si>
    <t>(c) Soft material</t>
  </si>
  <si>
    <t>B31.04</t>
  </si>
  <si>
    <t>Compensation to landowners:</t>
  </si>
  <si>
    <t>a)  Prime cost sum for compensation to landowners</t>
  </si>
  <si>
    <t>b)  Handling cost and profit in respect of sub-item B31.04(a) above</t>
  </si>
  <si>
    <t>32.00</t>
  </si>
  <si>
    <t>SELECTION, STOCKPILING AND BREAKING DOWN THE MATERIAL FROM BORROW PITS, CUTTINGS AND EXISTING PAVEMENT LAYERS, AND PLACING  AND COMPACTING THE GRAVEL LAYERS</t>
  </si>
  <si>
    <t>32.04</t>
  </si>
  <si>
    <t>Removal of oversize pavement material</t>
  </si>
  <si>
    <t>32.05</t>
  </si>
  <si>
    <t>Additional normal grid rolling</t>
  </si>
  <si>
    <t>32.06</t>
  </si>
  <si>
    <t>Stockpiling of material</t>
  </si>
  <si>
    <t>33.00</t>
  </si>
  <si>
    <t>MASS EARTHWORKS</t>
  </si>
  <si>
    <t>B33.01</t>
  </si>
  <si>
    <t>Cut and borrow to fill</t>
  </si>
  <si>
    <t>(a) Gravel material in compacted layer thickness 
      of 200 mm and less:</t>
  </si>
  <si>
    <t>(i) Compacted to 90% of modified AASHTO density</t>
  </si>
  <si>
    <t>(c) Rock fill (as specified in subclause 3209(c))</t>
  </si>
  <si>
    <t>33.03</t>
  </si>
  <si>
    <t>Extra over item 33.01 for excavating and breaking down material in:</t>
  </si>
  <si>
    <t>(a) Intermediate excavation</t>
  </si>
  <si>
    <t>(b) Hard excavation</t>
  </si>
  <si>
    <t>(c) Boulder excavation class A</t>
  </si>
  <si>
    <t>(d) Boulder excavation class B</t>
  </si>
  <si>
    <t>33.04</t>
  </si>
  <si>
    <t>Cut to spoil, including free-haul up to 0,5 km. Material obtained from:</t>
  </si>
  <si>
    <t>(a) Soft excavation</t>
  </si>
  <si>
    <t>(b) Intermediate excavation</t>
  </si>
  <si>
    <t>(c) Hard excavation</t>
  </si>
  <si>
    <t>(d) Boulder excavation class A</t>
  </si>
  <si>
    <t>(e) Boulder excavation class B</t>
  </si>
  <si>
    <t>33.05</t>
  </si>
  <si>
    <t>Overbreak in hard and boulder class A excavation</t>
  </si>
  <si>
    <t>33.06</t>
  </si>
  <si>
    <t>Variations in the number of roller passes (applicable to subsubitems 33.01(a)(3) and 33.01(b)(3) and item 33.11):</t>
  </si>
  <si>
    <t>(a) Vibratory rollers</t>
  </si>
  <si>
    <t>m²-pass</t>
  </si>
  <si>
    <t>(b) Oscillatory rollers</t>
  </si>
  <si>
    <t>(c) Heavy grid rollers</t>
  </si>
  <si>
    <t>(d) Tamping rollers</t>
  </si>
  <si>
    <t>33.07</t>
  </si>
  <si>
    <t>Removal of unsuitable material (including free-haul of 0.5 km):</t>
  </si>
  <si>
    <t>(a) In layer thicknesses of 200 mm and less:</t>
  </si>
  <si>
    <t>(1) Stable material</t>
  </si>
  <si>
    <t>(2) Unstable material</t>
  </si>
  <si>
    <t xml:space="preserve">(b) In layer thicknesses exceeding 200mm </t>
  </si>
  <si>
    <t xml:space="preserve">(1) Stable material
</t>
  </si>
  <si>
    <t>33.09</t>
  </si>
  <si>
    <t>Material bladed to windrow</t>
  </si>
  <si>
    <t>33.10</t>
  </si>
  <si>
    <t>Roadbed preparation and the compaction of material</t>
  </si>
  <si>
    <t>(a) Compaction to 90% of modified AASHTO density</t>
  </si>
  <si>
    <t>(b) Compaction to 93% of modified AASHTO density</t>
  </si>
  <si>
    <t xml:space="preserve">(c) Compaction of sand roadbed to 95% of modified AASHTO density </t>
  </si>
  <si>
    <t>Compaction of sand roadbed to 100% of modified AASHTO density</t>
  </si>
  <si>
    <t>33.11</t>
  </si>
  <si>
    <t>Three-roller-passes compaction:</t>
  </si>
  <si>
    <t>(a) Vibratory roller</t>
  </si>
  <si>
    <t>(b) Oscillatory roller</t>
  </si>
  <si>
    <t>(c) Grid roller</t>
  </si>
  <si>
    <t>(d) Tamping roller</t>
  </si>
  <si>
    <t>33.12</t>
  </si>
  <si>
    <t>In situ treatment of roadbed:</t>
  </si>
  <si>
    <t>(a) In situ treatment by ripping</t>
  </si>
  <si>
    <t>(b) In situ treatment by blasting</t>
  </si>
  <si>
    <t>33.13</t>
  </si>
  <si>
    <t>Finishing-off cut and fill slopes, medians and interchange areas:</t>
  </si>
  <si>
    <t>(a) Cut slopes</t>
  </si>
  <si>
    <t>(b) Fill slopes</t>
  </si>
  <si>
    <t>33.17</t>
  </si>
  <si>
    <t>Extra over item 33.04 for spoiling material excavated from benches constructed for widening existing fills</t>
  </si>
  <si>
    <t>33/16.01</t>
  </si>
  <si>
    <t>Overhaul on material hauled in excess of a free-haul distance of 0,5 km for haul up to or through 1,0 km (restricted overhaul)</t>
  </si>
  <si>
    <t>33/16.02</t>
  </si>
  <si>
    <t>Overhaul on material hauled in excess of 1,0 km (ordinary overhaul)</t>
  </si>
  <si>
    <t>B33.20</t>
  </si>
  <si>
    <t xml:space="preserve">Fill constructed with material obtained from commercial sources or sources provided by the contractor, including all haul
</t>
  </si>
  <si>
    <t>(a) Gravel material in compacted layer thicknesses of 200 mm and less:</t>
  </si>
  <si>
    <t>(ii) Compacted to 93% of modified AASHTO 
	density</t>
  </si>
  <si>
    <t>(iii) Eight-roller-passes compaction</t>
  </si>
  <si>
    <t>(d) Pioneer layer (as specified in subclause 3307(c))</t>
  </si>
  <si>
    <t xml:space="preserve">B33.21      </t>
  </si>
  <si>
    <t>Fill constructed with gravel hauled from designated borrow 
		pits or from designated stockpiles (not made with material 
		excavated on this project), including free haul up to 1 km</t>
  </si>
  <si>
    <t>(a) Gravel material in compacted layer thicknesses of 200 mm and less</t>
  </si>
  <si>
    <t>(i) Compacted to 90% of modified AASHTO 
density</t>
  </si>
  <si>
    <t>B33.22</t>
  </si>
  <si>
    <t>Placement of Triax TX160 geogrid (or similar approved)</t>
  </si>
  <si>
    <t>34.00</t>
  </si>
  <si>
    <t>PAVEMENT LAYERS OF GRAVEL MATERIAL</t>
  </si>
  <si>
    <t>34.01</t>
  </si>
  <si>
    <t>Pavement layers constructed from gravel taken from cut or borrow, including free haul up to 1,0 km</t>
  </si>
  <si>
    <t xml:space="preserve">(a) Gravel selected layer compacted to: </t>
  </si>
  <si>
    <t>(i) 93% of modified AASHTO density (150mm layer thickness)</t>
  </si>
  <si>
    <t>(c) Gravel subbase (unstabilized gravel) compacted to:</t>
  </si>
  <si>
    <t>(1) 95% of modified AASHTO density (specify compacted layer thickness)</t>
  </si>
  <si>
    <t xml:space="preserve">(d) Gravel subbase (chemically stabilized material) compacted to: </t>
  </si>
  <si>
    <t>(i) 95% of modified AASHTO density (150mm layer thickness)</t>
  </si>
  <si>
    <t xml:space="preserve">(e) Gravel base (unstabilized gravel) compacted to: </t>
  </si>
  <si>
    <t>(i) 98% of modified AASHTO density (150mm compacted layer thickness)</t>
  </si>
  <si>
    <t xml:space="preserve">(f) Gravel base ( stabilized gravel ) compacted to: </t>
  </si>
  <si>
    <t>(ii) 98% of modified AASHTO density (150mm layer thickness)</t>
  </si>
  <si>
    <t>(h) Gravel wearing course coompacted to:</t>
  </si>
  <si>
    <t>(ii) 98% of modified AASHTO density (150mm compacted layer thickness) stabilized with Ecobond and SS60</t>
  </si>
  <si>
    <t>34.12</t>
  </si>
  <si>
    <t>Variation in number of roller passes</t>
  </si>
  <si>
    <t>(c) Grid rollers</t>
  </si>
  <si>
    <t>(d) Flat-wheeled rollers</t>
  </si>
  <si>
    <t>(e) Pneumatic-tyred rollers</t>
  </si>
  <si>
    <t>34/16.01</t>
  </si>
  <si>
    <t>34/16.02</t>
  </si>
  <si>
    <t>35.00</t>
  </si>
  <si>
    <t>STABILIZATION</t>
  </si>
  <si>
    <t>B35.01</t>
  </si>
  <si>
    <t>Chemical stabilization extra over unstabilized compacted layers</t>
  </si>
  <si>
    <t>(b) Sub-base</t>
  </si>
  <si>
    <t>(ii) 150mm thickness</t>
  </si>
  <si>
    <t>(ii) 200mm thickness</t>
  </si>
  <si>
    <t>(c) Base</t>
  </si>
  <si>
    <t>B35.02</t>
  </si>
  <si>
    <t>Chemical stabilizing agent:</t>
  </si>
  <si>
    <t>(a) CEM II 32.5 B-V</t>
  </si>
  <si>
    <t>(c) Road lime</t>
  </si>
  <si>
    <t>35.07</t>
  </si>
  <si>
    <t>Bituminous stabilization (extra over the untreated layer)</t>
  </si>
  <si>
    <t>B35.08</t>
  </si>
  <si>
    <t>Bituminous stabilizing agent:</t>
  </si>
  <si>
    <t>(a) Anionic stable grade bituminous emulsion (60% net bitumen)</t>
  </si>
  <si>
    <t>litre</t>
  </si>
  <si>
    <t>(d) Ecobond</t>
  </si>
  <si>
    <t>B35.13</t>
  </si>
  <si>
    <t>Extra over items 35.01, 37.07 and B35.19 for trial sections</t>
  </si>
  <si>
    <t>(b) anionic stable grade bituminous emulsion (60% net bitumen)</t>
  </si>
  <si>
    <t>B35.14</t>
  </si>
  <si>
    <t xml:space="preserve">Sampling of in situ material for mix design procedure </t>
  </si>
  <si>
    <t>B35.15</t>
  </si>
  <si>
    <t xml:space="preserve">Removal from site of surplus material </t>
  </si>
  <si>
    <t>B35.16</t>
  </si>
  <si>
    <t xml:space="preserve">Extra over item B35.16 for cross mixing of material </t>
  </si>
  <si>
    <t>B35.19</t>
  </si>
  <si>
    <t>Finishing off of the stabilised layer</t>
  </si>
  <si>
    <t>(a)	Slushing with:</t>
  </si>
  <si>
    <t xml:space="preserve">(i)	Water </t>
  </si>
  <si>
    <t xml:space="preserve">(ii)	diluted emulsion </t>
  </si>
  <si>
    <t xml:space="preserve">(b)	Application of a fog spray </t>
  </si>
  <si>
    <t>36.00</t>
  </si>
  <si>
    <t>CRUSHED - STONE  BASE</t>
  </si>
  <si>
    <t>36.01</t>
  </si>
  <si>
    <t>Crushed-stone base</t>
  </si>
  <si>
    <t>(a) Constructed from type G1 material obtained from commercial sources and compacted to 88% of apparent relative density</t>
  </si>
  <si>
    <t>(1) 37mm nominal maximum size stone</t>
  </si>
  <si>
    <t>36.02</t>
  </si>
  <si>
    <t>Additional compaction:</t>
  </si>
  <si>
    <t>(a) Extra over subitems 36.01(a) and (b) for compaction to 89% of apparent relative density</t>
  </si>
  <si>
    <t>36.10</t>
  </si>
  <si>
    <t>Extra over payment for placing and compacting or for in situ reconstruction of crushed-stone base in restricted areas:</t>
  </si>
  <si>
    <t>(a) Extra over item 36.04 for placing and compacting material from existing pavement layers</t>
  </si>
  <si>
    <t>41.00</t>
  </si>
  <si>
    <t>PRIME COAT</t>
  </si>
  <si>
    <t>41.01</t>
  </si>
  <si>
    <t>Prime coat:</t>
  </si>
  <si>
    <t>(a) Eco Prime or inverted Bituminous emulsions</t>
  </si>
  <si>
    <t>41.02</t>
  </si>
  <si>
    <t>Aggregate for blinding</t>
  </si>
  <si>
    <t>41.03</t>
  </si>
  <si>
    <t xml:space="preserve">Extra over item 41.01 for applying the prime coat in areas accessible only to hand held equipment </t>
  </si>
  <si>
    <t>42.00</t>
  </si>
  <si>
    <t>ASPHALT BASE AND SURFACING</t>
  </si>
  <si>
    <t>42.02</t>
  </si>
  <si>
    <t>Asphalt surfacing (state specified thickness and type of bitumen)</t>
  </si>
  <si>
    <t>(a) Continuously graded</t>
  </si>
  <si>
    <t>(1) Coarse graded (using Class A-E2 modified binder and 14mm NMPS maximum aggregate size)</t>
  </si>
  <si>
    <t>(iii) 30 mm thick</t>
  </si>
  <si>
    <t>(2) Coarse graded (using Class A-E2 modified binder and 26,5mm maximum aggregate size)</t>
  </si>
  <si>
    <t>(iii) 50 mm thick</t>
  </si>
  <si>
    <t>42.04</t>
  </si>
  <si>
    <t>Tack coat of 30% stable-grade emulsion</t>
  </si>
  <si>
    <t>42.05</t>
  </si>
  <si>
    <t>Binder variations</t>
  </si>
  <si>
    <t>(a) Class A-E2 modified binder</t>
  </si>
  <si>
    <t>42.06</t>
  </si>
  <si>
    <t>Variations in active filler content:</t>
  </si>
  <si>
    <t>(a) Cement</t>
  </si>
  <si>
    <t>(b) Lime</t>
  </si>
  <si>
    <t>42.07</t>
  </si>
  <si>
    <t>Trial sections</t>
  </si>
  <si>
    <t>(b) 30 mm surfacing</t>
  </si>
  <si>
    <t>B42.08</t>
  </si>
  <si>
    <t>100 mm cores in asphalt paving</t>
  </si>
  <si>
    <t>B42.21</t>
  </si>
  <si>
    <t>Aggregate variations from nominal mix ratios in asphalt mixes:</t>
  </si>
  <si>
    <t>47.00</t>
  </si>
  <si>
    <t>SURFACING OF BRIDGE DECKS</t>
  </si>
  <si>
    <t>47.01</t>
  </si>
  <si>
    <t>Asphalt surfacing on bridge deck 45mm thick
using A-E2 
 grade bitumen</t>
  </si>
  <si>
    <t>(a) Continuously graded, Course grade</t>
  </si>
  <si>
    <t>47.02</t>
  </si>
  <si>
    <t>Rolled in chippings in surfacing</t>
  </si>
  <si>
    <t>(a) 13 mm nominal size</t>
  </si>
  <si>
    <t>47/42.04</t>
  </si>
  <si>
    <t>47/42.05</t>
  </si>
  <si>
    <t>(a) Penetration grade bitumens</t>
  </si>
  <si>
    <t>47/42.06</t>
  </si>
  <si>
    <t>47/42.08</t>
  </si>
  <si>
    <t>100 mm cores in asphalt paving irrespective of depth of core</t>
  </si>
  <si>
    <t>47/43.01</t>
  </si>
  <si>
    <t>Aggregate variations</t>
  </si>
  <si>
    <t>51.00</t>
  </si>
  <si>
    <t>PITCHING, STONEWORK AND PROTECTION AGAINST EROSION</t>
  </si>
  <si>
    <t>51.01</t>
  </si>
  <si>
    <t>Stone pitching:</t>
  </si>
  <si>
    <t>(a) Plain pitching:</t>
  </si>
  <si>
    <t>(1) Method 1</t>
  </si>
  <si>
    <t>(2) Method 2</t>
  </si>
  <si>
    <t>(b) Grouted stone pitching</t>
  </si>
  <si>
    <t>51.04</t>
  </si>
  <si>
    <t>Concrete pitching and block paving</t>
  </si>
  <si>
    <t>(d) Prefabricated concrete paving blocks for sidewalk pavement</t>
  </si>
  <si>
    <t>(1) 60 mm thick</t>
  </si>
  <si>
    <t>51.05</t>
  </si>
  <si>
    <t>Concrete edge beams</t>
  </si>
  <si>
    <t>(a) Class 15/38</t>
  </si>
  <si>
    <t>51.06</t>
  </si>
  <si>
    <t>Provision of vegetation destroyer and ant poison:</t>
  </si>
  <si>
    <t>(a) Provision of materials</t>
  </si>
  <si>
    <t>(b) Contractor's charges and profit added to the prime cost sum</t>
  </si>
  <si>
    <t>51.07</t>
  </si>
  <si>
    <t>Foundation trenches</t>
  </si>
  <si>
    <t>5200</t>
  </si>
  <si>
    <t>GABIONS</t>
  </si>
  <si>
    <t>52.01</t>
  </si>
  <si>
    <t>Foundation trench excavation and backfilling</t>
  </si>
  <si>
    <t>b)  in in-situ material</t>
  </si>
  <si>
    <t>52.02</t>
  </si>
  <si>
    <t>Surface preparation for bedding the gabions</t>
  </si>
  <si>
    <t>52.03</t>
  </si>
  <si>
    <t>Gabions</t>
  </si>
  <si>
    <t xml:space="preserve">a)  Galvanised gabion boxes </t>
  </si>
  <si>
    <t>i)  1m long x 1m wide x 1m deep boxes,  2,8mm mesh wire, 80mm nominal mesh size</t>
  </si>
  <si>
    <t>ii)  2m long x 1m wide x 1m deep boxes (with 1m diaphragm spacing),  2,8mm mesh wire, 80mm nominal mesh size</t>
  </si>
  <si>
    <t>c)  Galvanised gabion matresses</t>
  </si>
  <si>
    <t>i)  6m long x 2m wide x 0,3m deep matresses (with 1m diaphram spacing) 2,8mm mesh wire, 80mm nominal mesh size</t>
  </si>
  <si>
    <t>52.04</t>
  </si>
  <si>
    <t>Filter facbric, typr grade A3 or similar approved</t>
  </si>
  <si>
    <t>53.00</t>
  </si>
  <si>
    <t>GUIDE BLOCKS</t>
  </si>
  <si>
    <t>53.01</t>
  </si>
  <si>
    <t>Guide blocks</t>
  </si>
  <si>
    <t>54.00</t>
  </si>
  <si>
    <t>GUARDRAILS</t>
  </si>
  <si>
    <t>54.01</t>
  </si>
  <si>
    <t>Guardrails on 3.81m spaced posts:
Note to Tenderer: Select and price either the timber post or steel post system – not both</t>
  </si>
  <si>
    <t xml:space="preserve">(a)	Complete galvanised system on: </t>
  </si>
  <si>
    <t xml:space="preserve">(i)	Timber posts </t>
  </si>
  <si>
    <t>(II) Steel posts</t>
  </si>
  <si>
    <t xml:space="preserve">(b)	Extra over 54.01(a) for the following </t>
  </si>
  <si>
    <t xml:space="preserve">(i) Flared ends (including end wing) </t>
  </si>
  <si>
    <t xml:space="preserve">(ii) End treatments where single guardrail sections are used (including additional posts) </t>
  </si>
  <si>
    <t xml:space="preserve">(iii)	End treatments where double guardrail sections
	are used (including additional posts)  
</t>
  </si>
  <si>
    <t xml:space="preserve">(iv)	Bridge adaptors (including extra rail and posts)  </t>
  </si>
  <si>
    <t xml:space="preserve">(v)	Horizontally curved guardrails factory bent to a radius of less than 45m </t>
  </si>
  <si>
    <t>B54.02</t>
  </si>
  <si>
    <t>Guardrails on 4.0m spaced posts 
Note to Tenderer: Select and price either the timber post or steel post system – not both</t>
  </si>
  <si>
    <t>54.06</t>
  </si>
  <si>
    <t>Reflective plates</t>
  </si>
  <si>
    <t>B54.07</t>
  </si>
  <si>
    <t xml:space="preserve">Removing existing guardrails </t>
  </si>
  <si>
    <t>B54.14</t>
  </si>
  <si>
    <t>Nailing of gang nail plates on top of timber guardrail posts</t>
  </si>
  <si>
    <t>55.00</t>
  </si>
  <si>
    <t>FENCING</t>
  </si>
  <si>
    <t>55.01</t>
  </si>
  <si>
    <t>Clearing the fence line, 2m wide strip</t>
  </si>
  <si>
    <t>55.02</t>
  </si>
  <si>
    <t>Supply and erect new fencing material for new fences and for supplementing material in existing fences which are being repaired or removed:</t>
  </si>
  <si>
    <t>(a) Zinc-coates barbed wire (SABS 675)</t>
  </si>
  <si>
    <t>(1) High-tensile-grade, single-strand 3,15mm x 2,50mm oval-shaped wire</t>
  </si>
  <si>
    <t>(i) Galvanised, Class A</t>
  </si>
  <si>
    <t xml:space="preserve">(g) Standards
</t>
  </si>
  <si>
    <t xml:space="preserve">(1) 1,86m x 2,5 kg/m mild steel y section
</t>
  </si>
  <si>
    <t xml:space="preserve">(h) Droppers
</t>
  </si>
  <si>
    <t xml:space="preserve">(1) 1,4m x 0,56 kg/m mild steel ridge back section
</t>
  </si>
  <si>
    <t>B55.10</t>
  </si>
  <si>
    <t xml:space="preserve">Repairing existing fences </t>
  </si>
  <si>
    <t>56.00</t>
  </si>
  <si>
    <t>ROAD SIGNS</t>
  </si>
  <si>
    <t>B56.01</t>
  </si>
  <si>
    <t>Road sign boards with painted or coloured semi-matt background. Symbols, lettering and borders in semi-matt black or in Class 1 retro-reflective material, where the sign board is constructed from:</t>
  </si>
  <si>
    <t>(c) Prepainted galvanized steel plate (chromadek 1,6mm thick or approved equivalent):</t>
  </si>
  <si>
    <t>(i) Area not exceeding 2 m²</t>
  </si>
  <si>
    <t>(ii) Area exceeding 2 m² but not 10 m²</t>
  </si>
  <si>
    <t>(iii) Area exceeding 10 m²</t>
  </si>
  <si>
    <t>56.02</t>
  </si>
  <si>
    <t>Extra over item 56.01 for using:</t>
  </si>
  <si>
    <t>(a) Background of retro-reflective material of:</t>
  </si>
  <si>
    <t>(ii) Class 11</t>
  </si>
  <si>
    <t>(b) Lettering, symbols, numbers, arrows, emblems 
      and borders of retro-reflective material:</t>
  </si>
  <si>
    <t>(i) Class 11</t>
  </si>
  <si>
    <t>56.03</t>
  </si>
  <si>
    <t>Road sign supports  (overhead road sign structures excluded):</t>
  </si>
  <si>
    <t>(b) Steel tubing</t>
  </si>
  <si>
    <t>(c) Timber</t>
  </si>
  <si>
    <t>(1) 120mm diameter to 160mm diameter, creosote treated</t>
  </si>
  <si>
    <t>56.04</t>
  </si>
  <si>
    <t>Kilometre posts</t>
  </si>
  <si>
    <t>(a) Concrete</t>
  </si>
  <si>
    <t>56.05</t>
  </si>
  <si>
    <t>Excavation and backfilling for road sign supports (not applicable to kilometre posts)</t>
  </si>
  <si>
    <t>56.06</t>
  </si>
  <si>
    <t>Extra over item 56.05 for cement-treated soil backfill</t>
  </si>
  <si>
    <t>56.07</t>
  </si>
  <si>
    <t>Extra over item 56.05 for rock excavation</t>
  </si>
  <si>
    <t>B56.10</t>
  </si>
  <si>
    <t>Danger plates at culverts/structures</t>
  </si>
  <si>
    <t>a) Type A stormwater culverts (150mm x 600mm)</t>
  </si>
  <si>
    <t>b) Type B at Bridges (200mm x 800mm)</t>
  </si>
  <si>
    <t>B56.11</t>
  </si>
  <si>
    <t>Replace marker boards on existing kilometre posts</t>
  </si>
  <si>
    <t>57.00</t>
  </si>
  <si>
    <t>ROAD MARKINGS</t>
  </si>
  <si>
    <t>57.01</t>
  </si>
  <si>
    <t>Road marking paint:</t>
  </si>
  <si>
    <t>57.02</t>
  </si>
  <si>
    <t>Retro-reflective road marking paint:</t>
  </si>
  <si>
    <t>(a) White lines (broken or unbroken)</t>
  </si>
  <si>
    <t>(i) 100 mm wide</t>
  </si>
  <si>
    <t>(ii) 150 mm wide</t>
  </si>
  <si>
    <t>(b) Yellow lines (broken or unbroken)</t>
  </si>
  <si>
    <t>(d) White lettering and symbols</t>
  </si>
  <si>
    <t>(e) Yellow lettering and symbols</t>
  </si>
  <si>
    <t>(f) Transverse lines, painted island and arrestor 
      bed markings (any colour)</t>
  </si>
  <si>
    <t>57.04</t>
  </si>
  <si>
    <t>Variations in rate of application:</t>
  </si>
  <si>
    <t>(a) White paint</t>
  </si>
  <si>
    <t>(b) Yellow paint</t>
  </si>
  <si>
    <t>B57.05</t>
  </si>
  <si>
    <t xml:space="preserve">Road studs (installation and maintenance) </t>
  </si>
  <si>
    <t xml:space="preserve">(a) Ferro Lynx Steel body with shank (43 element glass reflective lens)
</t>
  </si>
  <si>
    <t>B57.06</t>
  </si>
  <si>
    <t>Setting out and premarking the lines (Excluding traffic-island markings, lettering and symbols)</t>
  </si>
  <si>
    <t>57.07</t>
  </si>
  <si>
    <t>Re-establishing the painting unit at the end of the maintenance period</t>
  </si>
  <si>
    <t>B57.10</t>
  </si>
  <si>
    <t>Cold plastic road marking material</t>
  </si>
  <si>
    <t>(a) White lettering and symbols</t>
  </si>
  <si>
    <t>(b) Yellow lettering and symbols</t>
  </si>
  <si>
    <t>(c) Transverse lines, painted island and arrestor bed
markings (any colour)</t>
  </si>
  <si>
    <t>B57.11</t>
  </si>
  <si>
    <t>Re-establishing the painting unit on instruction of the Engineer during the construction period</t>
  </si>
  <si>
    <t>58.00</t>
  </si>
  <si>
    <t>LANDSCAPING AND PLANTING PLANTS</t>
  </si>
  <si>
    <t>58.01</t>
  </si>
  <si>
    <t>Trimming</t>
  </si>
  <si>
    <t>(a) Machine trimming</t>
  </si>
  <si>
    <t>(b) Hand trimming</t>
  </si>
  <si>
    <t>B58.03</t>
  </si>
  <si>
    <t>Preparing the areas for grassing:</t>
  </si>
  <si>
    <t>(a) Ripping</t>
  </si>
  <si>
    <t>(b) Scarifying for loosening topsoil</t>
  </si>
  <si>
    <t>(c) Topsoiling within the road reserve, where the 
      following materials are used:</t>
  </si>
  <si>
    <t>(i) Topsoil obtained from within the road reserve or borrow areas (free haul 1,0 km)</t>
  </si>
  <si>
    <t>(ii) Topsoil obtained from other sources by the contractor (including all haul)</t>
  </si>
  <si>
    <t>(d) Topsoiling of borrow pits by using topsoil 
      obtained from borrow areas or from the road 
      reserve (free-haul 1,0 km)</t>
  </si>
  <si>
    <t>(e) Providing and applying chemical fertilisers 
      and/or soil-improvement material:</t>
  </si>
  <si>
    <t>(ii) Superphosphate</t>
  </si>
  <si>
    <t>(iv) Formula 2:3:2 (22)</t>
  </si>
  <si>
    <t>(f) Stockpiling topsoil (free haul 1,0km) where the following applies:</t>
  </si>
  <si>
    <t>i) topsoil stored at a stockpile site agreed with by the engineer</t>
  </si>
  <si>
    <t xml:space="preserve">ii) topsoil pushed or bladed into heaps next to area from which it was taken </t>
  </si>
  <si>
    <t>58.04</t>
  </si>
  <si>
    <t>Grassing:</t>
  </si>
  <si>
    <t>(a) The planting of grass cuttings</t>
  </si>
  <si>
    <t>(i) Kweek grass</t>
  </si>
  <si>
    <t>(ii) Buffalo grass</t>
  </si>
  <si>
    <t>(b) Sodding by using the following types of sods:</t>
  </si>
  <si>
    <t>(i) Nursery sods</t>
  </si>
  <si>
    <t>(ii) Veld sods</t>
  </si>
  <si>
    <t>(c) Hydroseeding:</t>
  </si>
  <si>
    <t>(i) Providing an approved seed mixture for            hydroseeding</t>
  </si>
  <si>
    <t>(iii) Hydroseeding</t>
  </si>
  <si>
    <t xml:space="preserve">(g) Other methods specify Polypropylene Turf reinforcement mat. 
</t>
  </si>
  <si>
    <t>58.05</t>
  </si>
  <si>
    <t>Watering the grass when established by topsoiling only</t>
  </si>
  <si>
    <t>kℓ</t>
  </si>
  <si>
    <t>58.06</t>
  </si>
  <si>
    <t>Watering the already planted grass, trees, and shrubs planted during periods of drought experienced during the growing season</t>
  </si>
  <si>
    <t>58.10</t>
  </si>
  <si>
    <t>Extra work for landscaping</t>
  </si>
  <si>
    <t>58.11</t>
  </si>
  <si>
    <t>Weeding all grass-seeded areas and the grass when established by topsoiling only</t>
  </si>
  <si>
    <t>B58.12</t>
  </si>
  <si>
    <t>Removal of undesirable vegetation</t>
  </si>
  <si>
    <t>59.00</t>
  </si>
  <si>
    <t>FINISHING THE ROAD AND ROAD RESERVE AND TREATING OLD ROADS</t>
  </si>
  <si>
    <t>59.01</t>
  </si>
  <si>
    <t>Finishing the road and road reserve:</t>
  </si>
  <si>
    <t>(a) Dual carriageway road</t>
  </si>
  <si>
    <t>(b) Single carriageway road</t>
  </si>
  <si>
    <t>B59.02</t>
  </si>
  <si>
    <t>Treatment of old roads and temporary deviations</t>
  </si>
  <si>
    <t>Section</t>
  </si>
  <si>
    <t>Description</t>
  </si>
  <si>
    <t>OVERHAUL</t>
  </si>
  <si>
    <t>SELECTION, STOCKPILING AND BREAKING DOWN THE MATERIAL FROM BORROW PITS,  CUTTINGS  AND EXISTING PAVEMENT LAYERS, AND PLACING AND COMPACTING OF THE GRAVEL LAYERS</t>
  </si>
  <si>
    <t xml:space="preserve">CRUSHED STONE BASE </t>
  </si>
  <si>
    <t xml:space="preserve">   SUBTOTAL</t>
  </si>
  <si>
    <t>Surfacing on bridge deck 45mm thick using A-E2 grade bitumen</t>
  </si>
  <si>
    <t>(i) 45 mm thick</t>
  </si>
  <si>
    <t>Rolled-in chippings (13mm) in surfacing</t>
  </si>
  <si>
    <t>1</t>
  </si>
  <si>
    <t>(b) in in-situ material</t>
  </si>
  <si>
    <t xml:space="preserve">(a) Galvanised gabion boxes: 1 m long x 1 m wide x 1 m deep boxes fill with single skin hand packed stone and geo fabric filled with sand, 2,8mm mesh wire, 80mm nominal mesh size. Refer to drawing 20737-S-201 for details. </t>
  </si>
  <si>
    <t>2</t>
  </si>
  <si>
    <t>6100</t>
  </si>
  <si>
    <t>FOUNDATIONS FOR STRUCTURES</t>
  </si>
  <si>
    <t>61.01</t>
  </si>
  <si>
    <t>Additional foundation investigations (by Design Geotechnical Engineer)</t>
  </si>
  <si>
    <t>61.02</t>
  </si>
  <si>
    <t>Excavation:</t>
  </si>
  <si>
    <t>(a) Excavating soft material situated within the following successive depth ranges:</t>
  </si>
  <si>
    <t>(i) 0 m up to 2 m</t>
  </si>
  <si>
    <t>(b) Extra over subitem 61.02(a) for excavation in hard material irrespective of depth</t>
  </si>
  <si>
    <t>(c) Extra over subitem 61.02(a) for additional excavation required by the engineer after the excavation has been completed</t>
  </si>
  <si>
    <t>(d) Extra over subitem 61.02(a) for excavation by hand</t>
  </si>
  <si>
    <t>61.03</t>
  </si>
  <si>
    <t>Access and drainage:</t>
  </si>
  <si>
    <t>(a) Access</t>
  </si>
  <si>
    <t>(b) Drainage where no access has been provided</t>
  </si>
  <si>
    <t>61.04</t>
  </si>
  <si>
    <t>Backfill to excavations utilising:</t>
  </si>
  <si>
    <t>(a) Material from the excavation</t>
  </si>
  <si>
    <t>(b) Imported material</t>
  </si>
  <si>
    <t>61.05</t>
  </si>
  <si>
    <t>Fill within a restricted area (extra over item 33.01)</t>
  </si>
  <si>
    <t>61.06</t>
  </si>
  <si>
    <t>Overhaul in excess of 1,0 km on excavated material and on material imported for backfill, foundation fill and fill for caissons</t>
  </si>
  <si>
    <t>61.07</t>
  </si>
  <si>
    <t>Overbreak in excavation in hard material</t>
  </si>
  <si>
    <t>61.08</t>
  </si>
  <si>
    <t>Foundation fill consisting of:</t>
  </si>
  <si>
    <t>(a) Rock Fill</t>
  </si>
  <si>
    <t>(b) Crushed-stone fill</t>
  </si>
  <si>
    <t>(c) Compacted granular material</t>
  </si>
  <si>
    <t>(d) Mass Concrete (Class 25/19)</t>
  </si>
  <si>
    <t>(e) Concrete screed (Class 15/19 75 mm thick)</t>
  </si>
  <si>
    <t>61.10</t>
  </si>
  <si>
    <t>Moving to and setting up the equipment at each hole to be drilled</t>
  </si>
  <si>
    <t>61.15</t>
  </si>
  <si>
    <t>Establishment on the site for piling</t>
  </si>
  <si>
    <t>61.16</t>
  </si>
  <si>
    <t>Moving to and setting up the equipment at each position for installing the piles</t>
  </si>
  <si>
    <t>61.17</t>
  </si>
  <si>
    <t>Augered or bored holes for piles with a diameter of 900mm through material situated within the following successive depth ranges :</t>
  </si>
  <si>
    <t>(a) Augered holes:</t>
  </si>
  <si>
    <t>(1) Exceeding 0 m and up to 10 m</t>
  </si>
  <si>
    <t>(2) Exceeding 10 m and up to 15 m</t>
  </si>
  <si>
    <t>3</t>
  </si>
  <si>
    <t>61.21</t>
  </si>
  <si>
    <t>Extra over item 61.17, irrespective of the depth, to form augered and bored pile holes through identified obstructions consisting of :</t>
  </si>
  <si>
    <t>(b) Boulders (750mm)</t>
  </si>
  <si>
    <t xml:space="preserve">(c) Rock formation </t>
  </si>
  <si>
    <t>61.22</t>
  </si>
  <si>
    <t>Forming augered and bored pile holes through unidentified obstructions</t>
  </si>
  <si>
    <t>61.27</t>
  </si>
  <si>
    <t>Socketing piles into rock formation (R2 classification, 1.5m)</t>
  </si>
  <si>
    <t>61.28</t>
  </si>
  <si>
    <t>Installing and removing temporary casings in augered holes for piles of (900mm)</t>
  </si>
  <si>
    <t>61.30</t>
  </si>
  <si>
    <t>Steel reinforcement in cast in situ piles:</t>
  </si>
  <si>
    <t xml:space="preserve">(b) High yield stress-steel bars </t>
  </si>
  <si>
    <t>61.31</t>
  </si>
  <si>
    <t>Cast in situ concrete in piles, underreams, bulbous bases and sockets</t>
  </si>
  <si>
    <t>(a) Class 30/19</t>
  </si>
  <si>
    <t>61.32</t>
  </si>
  <si>
    <t>Extra over item 61.31 for concrete cast under water</t>
  </si>
  <si>
    <t>61.35</t>
  </si>
  <si>
    <t>z</t>
  </si>
  <si>
    <t>B61.50</t>
  </si>
  <si>
    <t>Pile Integrity Testing on bored/augured piles</t>
  </si>
  <si>
    <t xml:space="preserve">(a) Constructing 4.0m long reinforced concrete/ grout calibration bored piles of 900mm diameter inclusive of the required number of 85mm diameter mild steel tubes </t>
  </si>
  <si>
    <t xml:space="preserve">(b) Providing and installing 85mm diameter mild steel tubes used for “Cross Hole Sonic Logging” in all piles </t>
  </si>
  <si>
    <t xml:space="preserve">(d) Cross-Hole Sonic Logging tests and interpreted results (900mm diameter) </t>
  </si>
  <si>
    <t xml:space="preserve">(e) Base integrity tests </t>
  </si>
  <si>
    <t xml:space="preserve">(i) Establishment on the site for core Drilling (as per COLTO payitem 61.37) </t>
  </si>
  <si>
    <t xml:space="preserve">(ii) Moving equipment and assembling it at each location/pile position where cores are to be drilled (as per COLTO payitem 61.38) </t>
  </si>
  <si>
    <t>(iii) Drilling the cores (75mm) in:</t>
  </si>
  <si>
    <t>(aa) Concrete</t>
  </si>
  <si>
    <t>(bb) Founding formation:</t>
  </si>
  <si>
    <t>(1) Irrespective of hardness</t>
  </si>
  <si>
    <t>(2) With a hardness of Class R2</t>
  </si>
  <si>
    <t>(iv) Log of cored data</t>
  </si>
  <si>
    <t>(v) Grouting up all CSL tubes after successful testing (Approved 30MPa non-shrink cementitious grout)</t>
  </si>
  <si>
    <t>4</t>
  </si>
  <si>
    <t>6200</t>
  </si>
  <si>
    <t>FALSEWORK, FORMWORK AND CONCRETE FINISH</t>
  </si>
  <si>
    <t>62.02</t>
  </si>
  <si>
    <t>Vertical formwork to provide:</t>
  </si>
  <si>
    <t>(a) Class F1 surface finish to concelaed surfaces of:</t>
  </si>
  <si>
    <t>(i) Ple caps</t>
  </si>
  <si>
    <t>(b) Class F2 surface finish to exposed surfaces of:</t>
  </si>
  <si>
    <t>(i) Abutment</t>
  </si>
  <si>
    <t>(ii) Approach slab</t>
  </si>
  <si>
    <t>(iii) Longitudinal beams</t>
  </si>
  <si>
    <t>(iv) Transverse beams</t>
  </si>
  <si>
    <t>(v) Pylons</t>
  </si>
  <si>
    <t>62.03</t>
  </si>
  <si>
    <t>Horizontal formwork to provide F2 surface finish to soffit of beams and slab</t>
  </si>
  <si>
    <t>62.04</t>
  </si>
  <si>
    <t>Inclined formwork to provide  F2 surface finish to transvers and longitudinal edge beams</t>
  </si>
  <si>
    <t>63.00</t>
  </si>
  <si>
    <t>STEEL REINFORCEMENT FOR STRUCTURES</t>
  </si>
  <si>
    <t>63.01</t>
  </si>
  <si>
    <t>Steel reinforcement for:</t>
  </si>
  <si>
    <t>(i) Pile cap</t>
  </si>
  <si>
    <t>(2) High yield stress steel bars</t>
  </si>
  <si>
    <t>(ii) Pylon</t>
  </si>
  <si>
    <t xml:space="preserve">(2) High yield stress steel bars </t>
  </si>
  <si>
    <t>(v) Abutments</t>
  </si>
  <si>
    <t>(vi) Deck slab</t>
  </si>
  <si>
    <t>(vii) Apron slabs</t>
  </si>
  <si>
    <t>(viii) Handrail foundation</t>
  </si>
  <si>
    <t>(ix) End blocks</t>
  </si>
  <si>
    <t>6</t>
  </si>
  <si>
    <t>6400</t>
  </si>
  <si>
    <t>CONCRETE FOR STRUCTURES</t>
  </si>
  <si>
    <t>B64.01</t>
  </si>
  <si>
    <t>Cast in situ concrete</t>
  </si>
  <si>
    <t>(a) Durability Concrete (Class W)</t>
  </si>
  <si>
    <t>(i) Pile cap and abutment (W30/19)</t>
  </si>
  <si>
    <t>(ii) Pylons (W30/19)</t>
  </si>
  <si>
    <t>(iii) Beams and deck slab (W30/19)</t>
  </si>
  <si>
    <t>(b) Normal Concrete</t>
  </si>
  <si>
    <t>(i) Apron slab (30MPa)</t>
  </si>
  <si>
    <t>(ii) Mass concrete for gabion (20MPa)</t>
  </si>
  <si>
    <t>(iii) Mass concrete for sheet piling ground beam (20MPa)</t>
  </si>
  <si>
    <t>(iv) Guardrail foundation(20MPa)</t>
  </si>
  <si>
    <t>B64.07</t>
  </si>
  <si>
    <t>Curing of concrete (Approved water based low viscosity curing compund on vertical and horizontal face)</t>
  </si>
  <si>
    <t xml:space="preserve">(i) Pile cap and abutment </t>
  </si>
  <si>
    <t xml:space="preserve">(ii) Pylons </t>
  </si>
  <si>
    <t xml:space="preserve">(iii) Beams and deck slab </t>
  </si>
  <si>
    <t xml:space="preserve">(iv) Apron slab </t>
  </si>
  <si>
    <t>B64.08</t>
  </si>
  <si>
    <t>Hot weather concreteing</t>
  </si>
  <si>
    <t>65.00</t>
  </si>
  <si>
    <t>PRESTRESSING</t>
  </si>
  <si>
    <t>B65.04</t>
  </si>
  <si>
    <t>Cable Bars:</t>
  </si>
  <si>
    <t>(a) MeKano4</t>
  </si>
  <si>
    <t>(i) MKT460 M56 carbon steel</t>
  </si>
  <si>
    <t>(ii) MKT460 M64 carbon steel</t>
  </si>
  <si>
    <t>B65.05</t>
  </si>
  <si>
    <t xml:space="preserve"> Anchorages and couplers </t>
  </si>
  <si>
    <t>(a) Anchorages and couplers as per MKT460 M56 fittings</t>
  </si>
  <si>
    <t>(i) Connecting plate</t>
  </si>
  <si>
    <t>(ii) Fork Ends</t>
  </si>
  <si>
    <t>(iii) Turnbuckles</t>
  </si>
  <si>
    <t>(b) Anchorages and couplers as per MKT460 M64 fittings:</t>
  </si>
  <si>
    <t>(iv) Couplers</t>
  </si>
  <si>
    <t>B65.06</t>
  </si>
  <si>
    <t>Tensioning of stress bars</t>
  </si>
  <si>
    <t xml:space="preserve">(a) Extra over item 65.05 for partially tensioning the M64 cables. Nominal force of 100kN to tension cable. </t>
  </si>
  <si>
    <t>MN</t>
  </si>
  <si>
    <t>(b) Extra over item 65.05 for partially tensioning the M56 cables. Nominal force of 100kN to tension cable.</t>
  </si>
  <si>
    <t>8</t>
  </si>
  <si>
    <t>66.00</t>
  </si>
  <si>
    <t>NO-FINES CONCRETE, JOINTS, BEARINGS, BOLT GROUPS FOR ELECTRIFICATION, PARAPETS AND DRAINAGE FOR STRUCTURES</t>
  </si>
  <si>
    <t>B66.04</t>
  </si>
  <si>
    <t xml:space="preserve">Installation of proprietary expansion joints </t>
  </si>
  <si>
    <t>(a) BSP® 40 Anchorage expansion joint (Total movement allowable of 40mm supplied by DCZ Zendon or similar approved supplier)</t>
  </si>
  <si>
    <t>B66.06</t>
  </si>
  <si>
    <t>Filled joints:</t>
  </si>
  <si>
    <t>(a) Depth greater than 150mm</t>
  </si>
  <si>
    <t>(i) In abutments with 10mm joint filler</t>
  </si>
  <si>
    <t>66.08</t>
  </si>
  <si>
    <t>Sealing joints with:</t>
  </si>
  <si>
    <t>(a) Sealant</t>
  </si>
  <si>
    <t>(i) 10mm x 10mm Non sag silicone joint sealant that will have movement capability 100% extension  and 50% compression movement capacity</t>
  </si>
  <si>
    <t>66.11</t>
  </si>
  <si>
    <t>Bearings</t>
  </si>
  <si>
    <t>(a) Nova unidirectional type UL littel j</t>
  </si>
  <si>
    <t>66.17</t>
  </si>
  <si>
    <t xml:space="preserve">End blocks </t>
  </si>
  <si>
    <t>a) New precast endblocks, refer to drawing 20737-S-204 for details</t>
  </si>
  <si>
    <t>66.18</t>
  </si>
  <si>
    <t>Numbers for structures:</t>
  </si>
  <si>
    <t>(a) Number plates</t>
  </si>
  <si>
    <t>66.19</t>
  </si>
  <si>
    <t>Drainage pipes and weepholes:</t>
  </si>
  <si>
    <t>(a) Drainage pipes:</t>
  </si>
  <si>
    <t>(i) 50mm dia uPVC</t>
  </si>
  <si>
    <t>(ii) 110 mm dia uPVC</t>
  </si>
  <si>
    <t>(b) Weep holes:</t>
  </si>
  <si>
    <t>(i) 25 mm diameter uPVC pipe</t>
  </si>
  <si>
    <t>B66.27</t>
  </si>
  <si>
    <t xml:space="preserve">Precast concrete hand railings, refer to drawing 20737-S-204 for details </t>
  </si>
  <si>
    <t>B66.28</t>
  </si>
  <si>
    <t xml:space="preserve">Drainage strips </t>
  </si>
  <si>
    <t>B66.29</t>
  </si>
  <si>
    <t>"Perforated drainage pipes - M65 Netlon drainage pipe wrapped in Kaymat U34 or similar approved with a 200mm Flownet 500 drainage strip or similar approved "</t>
  </si>
  <si>
    <t>67.00</t>
  </si>
  <si>
    <t>STRUCTURAL STEELWORK</t>
  </si>
  <si>
    <t>67.01</t>
  </si>
  <si>
    <t>Structural steel:</t>
  </si>
  <si>
    <t>(a) Pylon anchorage box for cable connector plates, refer to drawing 20737-S-204 for details</t>
  </si>
  <si>
    <t>(b) Transverse beam anchorage box for cable connector plates, refer to drawing 20737-S-204 for details</t>
  </si>
  <si>
    <t>67.03</t>
  </si>
  <si>
    <t>Corrosion protection:</t>
  </si>
  <si>
    <t>(b) Hot-dip galvanising:</t>
  </si>
  <si>
    <t>(1) Structural steel SJ355 for connector plates, refer to drawing 20737-S-204 for details</t>
  </si>
  <si>
    <t>74.00</t>
  </si>
  <si>
    <t>PATENTED EARTH RETAINING SYSTEMS</t>
  </si>
  <si>
    <t>B74.04</t>
  </si>
  <si>
    <t>Patented earth retaining systems:</t>
  </si>
  <si>
    <t xml:space="preserve">(a)Tensar Geogrid (type RE560). Refer to drawing 20737-S-201 for details. </t>
  </si>
  <si>
    <t>(b) Extra over fill within restricted area</t>
  </si>
  <si>
    <t>B74.05</t>
  </si>
  <si>
    <t>Establishment on the site for sheet piling</t>
  </si>
  <si>
    <t>B74.06</t>
  </si>
  <si>
    <t>Arcelor Mittal sheet piles, AZ 18 grade 50 / B high yield steel grade, ultimate stress 490 / 620 MPa or similar approved</t>
  </si>
  <si>
    <t>(a) sheet piles</t>
  </si>
  <si>
    <t>NO-FINES CONCRETE, JOINTS, BEARINGS, PARAPETS AND DRAINAGE FOR STRUCTURES</t>
  </si>
  <si>
    <t>University of Venda Contract:  DHET/2019/21/01</t>
  </si>
  <si>
    <t>Roads Infrastructure:  Univen to Punda Maria Road (R524):  Culvert - Ch 2.400km</t>
  </si>
  <si>
    <t>Foundation trench excavation and backfilling:</t>
  </si>
  <si>
    <t>(b) In all other classes of materials</t>
  </si>
  <si>
    <t>Gabions:</t>
  </si>
  <si>
    <t>(a) Galvanized gabion boxes</t>
  </si>
  <si>
    <t>(1) 1,0 m wide by 1,0 m deep</t>
  </si>
  <si>
    <t>(i) by 1,0 m long class A galvanised 80x100x2.7mm mesh, rock size to vary between 125 mm to 250 mm</t>
  </si>
  <si>
    <t>(2) 1,0 m wide by 0,5 m deep</t>
  </si>
  <si>
    <t>(c) Galvanized gabion mattresses</t>
  </si>
  <si>
    <t>(1) 1,0 m diaphragm spacing, 6,0 m long by 1,0 m wide</t>
  </si>
  <si>
    <t>(i) by 0,3 m deep class A galvanised 80x100x2.7mm mesh, rock size to vary between 125 mm to 200 mm</t>
  </si>
  <si>
    <t>(2) 1,0 m diaphragm spacing, 3,0 m long by 1,0 m wide</t>
  </si>
  <si>
    <t>52.05</t>
  </si>
  <si>
    <t>Filter fabric</t>
  </si>
  <si>
    <t>(a) Nonwoven, Needle punched, Continuous Filament, Polyester Geotextile, Type A5, Bidim or similar approved</t>
  </si>
  <si>
    <t>52/66.14</t>
  </si>
  <si>
    <t>Dowels/guides</t>
  </si>
  <si>
    <t>(a) Galvanised Tie Bars</t>
  </si>
  <si>
    <t>(i) 1.5m long Y16 High Yield bars, galvanised to 450g/m² min local coating thickness, fixed into concrete with an approved epoxy.  300x300x900mm volume of voids in mattress to be filled with a 1:3 cement:sand mortar to be included in this bill item.</t>
  </si>
  <si>
    <t>(ii) 2.0 m long Y20 High Yield bars, galvanised to 450g/m² min local coating thickness, fixed into concrete with an approved epoxy.  300x300x900mm volume of voids in mattress to be filled with a 1:3 cement:sand mortar to be included in this bill item.</t>
  </si>
  <si>
    <t>(iii) 3.0 m long Y20 High Yield bars, galvanised to 450g/m² min local coating thickness, fixed into concrete with an approved epoxy.  300x300x900mm volume of voids in mattress to be filled with a 1:3 cement:sand mortar to be included in this bill item.</t>
  </si>
  <si>
    <t>61.00</t>
  </si>
  <si>
    <t>Additional foundation investigations</t>
  </si>
  <si>
    <t>(1) 0 m up to 2 m</t>
  </si>
  <si>
    <t>(2) Exceeding 2 m and up to 4 m</t>
  </si>
  <si>
    <t>(d) Mass concrete Class 15/38</t>
  </si>
  <si>
    <t>(e) Concrete screed Class 15/19, 75 mm thick</t>
  </si>
  <si>
    <t>B61.51</t>
  </si>
  <si>
    <t>Lateral support to excavations</t>
  </si>
  <si>
    <t>(a) Inlet</t>
  </si>
  <si>
    <t>(i) 0 to 5m depth</t>
  </si>
  <si>
    <t>(b) Barrel</t>
  </si>
  <si>
    <t>62.00</t>
  </si>
  <si>
    <t>(b) Class F2 surface finish to concealed surface of:</t>
  </si>
  <si>
    <t>(i) Wall of culvert</t>
  </si>
  <si>
    <t>(ii) Wall section between culvert joints</t>
  </si>
  <si>
    <t>(iii) Wall of culvert including wing walls</t>
  </si>
  <si>
    <t>Horizontal formwork to provide:</t>
  </si>
  <si>
    <t>(b) Class F2 surface finish to:</t>
  </si>
  <si>
    <t>(i) Suspended slab of culvert</t>
  </si>
  <si>
    <t>(a) Barrel of culvert</t>
  </si>
  <si>
    <t>(ii) High yield stress steel bars</t>
  </si>
  <si>
    <t>(b) Inlet Structure (base slab for gabions)</t>
  </si>
  <si>
    <t>(c) Outlet Structure (Including wing walls)</t>
  </si>
  <si>
    <t>63/66.14</t>
  </si>
  <si>
    <t>(a) Barrel Joint Dowels</t>
  </si>
  <si>
    <t>(i) R20 dowel bars, 500mm to be fixed into previously cast concrete with HILTI HIT RE 500 V3 or similar approved and other 500mm end to be entirely coated with a bitumen bond-breaking material</t>
  </si>
  <si>
    <t>64.00</t>
  </si>
  <si>
    <t>(a) Durability Concrete</t>
  </si>
  <si>
    <t>(i) Barrel of culvert (W30/19)</t>
  </si>
  <si>
    <t>(ii) Inlet structure, i.e. base slab for gabions (W30/19)</t>
  </si>
  <si>
    <t>(iii) Outlet structure, Including wing walls (W30/19)</t>
  </si>
  <si>
    <t>Curing of concrete</t>
  </si>
  <si>
    <t>(a) Barrel of culvert - Top slab with Antisol E or similar approved</t>
  </si>
  <si>
    <t>(b) Barrel of culvert - Walls with Antisol E or similar approved</t>
  </si>
  <si>
    <t>(c) Barrel of culvert - Floor slab with Antisol E or similar approved</t>
  </si>
  <si>
    <t>(d) Inlet structure - Floor slab with Antisol E or similar approved</t>
  </si>
  <si>
    <t>(e) Inlet structure - head wall with Antisol E or similar approved</t>
  </si>
  <si>
    <t>(f) Outlet structure - Walls with Antisol E or similar approved</t>
  </si>
  <si>
    <t>(g) Outlet structure - Floor slab with Antisol E or similar approved</t>
  </si>
  <si>
    <t>B66.05</t>
  </si>
  <si>
    <t>Expansion joints:</t>
  </si>
  <si>
    <t>(a) Provision of Jointex 10mm thk with 10mm tear off strips, irrespective of width of section</t>
  </si>
  <si>
    <t>(b) 10mm x 10mm Dow Corning 888 sealant for 10mm expansion joint</t>
  </si>
  <si>
    <t>(c) Bitumen impregnated burlap stip 200mm wide</t>
  </si>
  <si>
    <t>(c) Numbers formed in concrete, as per mounting block details</t>
  </si>
  <si>
    <t>Drainage pipes and weep holes</t>
  </si>
  <si>
    <t>(a) Drainage pipes</t>
  </si>
  <si>
    <t>(i) 110mm dia uPVC class 34 Drainage discharge pipe to SANS 791</t>
  </si>
  <si>
    <t>Drainage strips</t>
  </si>
  <si>
    <t>(a) Pre-manufactured composite vertical band drain system comprising a heavy duty, extruded HDPE geospacer 250mm flat cylinder, wrapped in a filter jacket to be Bidim A4 or similar approved.  Rate shall be inclusive of securing with 25 x 25mm hoop iron washers at 1m c/c, as well as any returns required in the geotextile fabric.  Refer to detail on drawing.</t>
  </si>
  <si>
    <t>Perforated drainage pipes</t>
  </si>
  <si>
    <t>(a) M100 Kaypipe drainage pipe wrapped in Bidim A4 with a 200mm Flownet 500 drainage strip or similar approved.  Rate shall be inclusive of a 200x75mm concrete screed class 15/19 leveling slab to grade. Rate shall also include geotextile laps of 150mm and geotextile ties every 200mm.  Refer to detail on drawing.</t>
  </si>
  <si>
    <t>CONTRACT NO.DHET/2019/21/00</t>
  </si>
  <si>
    <t xml:space="preserve">SCHEDULE E: ELECTRICAL WORKS </t>
  </si>
  <si>
    <t>Item No</t>
  </si>
  <si>
    <t>8M STREETLIGHTS AT UNIVEN</t>
  </si>
  <si>
    <t>LOW VOLTAGE CABLE</t>
  </si>
  <si>
    <t>For the Supply, delivery to Site and</t>
  </si>
  <si>
    <t>Installation of the following Low Voltage Cable:</t>
  </si>
  <si>
    <t>(600/1000V PVC PVC SWA  Copper)</t>
  </si>
  <si>
    <t>150mm x 4 core</t>
  </si>
  <si>
    <t>120mm x 4 core</t>
  </si>
  <si>
    <t>95mm x 4 core</t>
  </si>
  <si>
    <t>70mm x 4 core</t>
  </si>
  <si>
    <t>50mm x 4 core</t>
  </si>
  <si>
    <t>35mm x 4 core</t>
  </si>
  <si>
    <t>25mm x 4 core</t>
  </si>
  <si>
    <t>16mm x 4 core</t>
  </si>
  <si>
    <t>16mm x 2 core</t>
  </si>
  <si>
    <t>6mm x 4 core</t>
  </si>
  <si>
    <t>BARE COPPER EARTH WIRE (STRANDED)</t>
  </si>
  <si>
    <t>For the Supply and Installation of the following</t>
  </si>
  <si>
    <t>BCE Wire to run with LV Cables:</t>
  </si>
  <si>
    <t>70mm sq ( With 150mm &amp; 120mm sq Cable )</t>
  </si>
  <si>
    <t>50mm sq ( With 95mm sq Cable )</t>
  </si>
  <si>
    <t>35mm sq ( With 70mm sq Cable )</t>
  </si>
  <si>
    <t>25mm sq ( With 35 - 50mm sq Cable )</t>
  </si>
  <si>
    <t>16mm sq ( With 25mm sq Cable )</t>
  </si>
  <si>
    <t xml:space="preserve">10mm sq ( With 10 - 16mm sq Cable ) </t>
  </si>
  <si>
    <t>4mm   sq ( With 6mm sq cable)</t>
  </si>
  <si>
    <t>LOW VOLTAGE CABLE TERMINATIONS</t>
  </si>
  <si>
    <t>For the supply of Indoor terminations</t>
  </si>
  <si>
    <t>including suitable Lugs and Glands for the</t>
  </si>
  <si>
    <t>Low Voltage Cable and BCE Wire:</t>
  </si>
  <si>
    <t>e.a</t>
  </si>
  <si>
    <t xml:space="preserve">BCEW 70mm sq </t>
  </si>
  <si>
    <t xml:space="preserve">BCEW 50mm sq </t>
  </si>
  <si>
    <t>BCEW 35mm sq</t>
  </si>
  <si>
    <t>BCEW 25mm sq</t>
  </si>
  <si>
    <t xml:space="preserve">BCEW 16mm sq </t>
  </si>
  <si>
    <t xml:space="preserve">BCEW 10mm sq </t>
  </si>
  <si>
    <t xml:space="preserve">BCEW  4mm sq </t>
  </si>
  <si>
    <t>LOW VOLTAGE CABLE JOINTS</t>
  </si>
  <si>
    <t>Installation of the following Low Voltage Cable</t>
  </si>
  <si>
    <t>Joints:</t>
  </si>
  <si>
    <t>LOW VOLTAGE STREETLIGHT CONTROL KIOSKS</t>
  </si>
  <si>
    <t xml:space="preserve">Installation of the following Low Voltage </t>
  </si>
  <si>
    <t xml:space="preserve">Streetlight Control Kiosks as specified in the </t>
  </si>
  <si>
    <t>schedule in this document:</t>
  </si>
  <si>
    <t>Streetlight Control kiosk  as per drawing specified</t>
  </si>
  <si>
    <t>Supply and install 2.5m earth rod at each Kiosks</t>
  </si>
  <si>
    <t>Supply and install labels (External &amp; Internal)  on all kiosks</t>
  </si>
  <si>
    <t>EXCAVATION AND TRENCHING</t>
  </si>
  <si>
    <t>For the Supply and Labour of the following:</t>
  </si>
  <si>
    <t>Trenching for LV Cable 1000mm x 450mm wide</t>
  </si>
  <si>
    <t xml:space="preserve">(Including Backfill) </t>
  </si>
  <si>
    <t>Soft Ground</t>
  </si>
  <si>
    <t>Pickable ground</t>
  </si>
  <si>
    <t>Hard Rock</t>
  </si>
  <si>
    <t>Danger Tape installed in Trenches</t>
  </si>
  <si>
    <t>Concrete cable markers</t>
  </si>
  <si>
    <t>110mm PVC Cable sleeve</t>
  </si>
  <si>
    <t>STREETLIGHTS</t>
  </si>
  <si>
    <t>Installation of the following Streetlight</t>
  </si>
  <si>
    <t>Units complete as per Specification:</t>
  </si>
  <si>
    <t>Street Light Luminaire 27W LED Lume Double BRKT Piano Type, complete with base plates and Circuit Breaker MCB Including connection to the 25mm² Cable/ or complete wiring of Street Light.</t>
  </si>
  <si>
    <t>WIRING ON THE POLE</t>
  </si>
  <si>
    <t>600/1000V grade PVC insulated stranded copper conductors compete with terminations and accessories</t>
  </si>
  <si>
    <t>2,5mm²  PVC insulated stranded copper conductors</t>
  </si>
  <si>
    <t>TESTING AND COMMISSIONING</t>
  </si>
  <si>
    <t>Supply all Test equipment and Labour</t>
  </si>
  <si>
    <t xml:space="preserve">for Testing, Commisioning and </t>
  </si>
  <si>
    <t>Adjustment at Completion, as well as being</t>
  </si>
  <si>
    <t>in attendance for any Inspections and Tests</t>
  </si>
  <si>
    <t>that the Engineer may call for. All Eskom Standards and specifications will apply</t>
  </si>
  <si>
    <t>MV RETICULATION</t>
  </si>
  <si>
    <t>35mm x 2 core</t>
  </si>
  <si>
    <t xml:space="preserve">SCHEDULE G:  TESTING MATERIALS AND WORKMANSHIP, OCCUPATIONAL HEALTH AND </t>
  </si>
  <si>
    <t>SAFETY, ENVIRONMENTAL MANAGEMENT PLAN AND TRAINING</t>
  </si>
  <si>
    <t>8100</t>
  </si>
  <si>
    <t>TESTING MATERIALS AND WORKMANSHIP</t>
  </si>
  <si>
    <t>81.01</t>
  </si>
  <si>
    <t>Special tests on elastomeric bearings (150% vertical load and 150% shear distortion) as described in subclause 6604(d)</t>
  </si>
  <si>
    <t>B81.02</t>
  </si>
  <si>
    <t>Other special tests requested by the engineer</t>
  </si>
  <si>
    <t xml:space="preserve">(i) Tests for water sorptivity 
</t>
  </si>
  <si>
    <t xml:space="preserve">(ii) Tests for oxygen permeability  </t>
  </si>
  <si>
    <t xml:space="preserve">(iii) Tests for chloride conductivity 
</t>
  </si>
  <si>
    <t xml:space="preserve">(iv) Tests for concrete cover </t>
  </si>
  <si>
    <t>81.03</t>
  </si>
  <si>
    <t>Providing testing equipment:</t>
  </si>
  <si>
    <t>(a) Rolling straight-edge</t>
  </si>
  <si>
    <t>Rate only</t>
  </si>
  <si>
    <t>(b) Core drill</t>
  </si>
  <si>
    <t>C100</t>
  </si>
  <si>
    <t>OCCUPATIONAL HEALTH AND SAFETY PROVISION</t>
  </si>
  <si>
    <t>C1.1</t>
  </si>
  <si>
    <t>Contractor's initial obligations in respect of the Occupational Health and Safety Act and Construction Regulations</t>
  </si>
  <si>
    <t>C1.2</t>
  </si>
  <si>
    <t>Contractor's time related obligations in respect of the Occupational Health and Safety Act and Construction Regulations</t>
  </si>
  <si>
    <t>C1.3</t>
  </si>
  <si>
    <t>Submission of the Health and Safety file</t>
  </si>
  <si>
    <t>C1000</t>
  </si>
  <si>
    <t>ENVIRONMENTAL MANAGEMENT PLAN</t>
  </si>
  <si>
    <t>C10.01</t>
  </si>
  <si>
    <t>Penalty for unnecessary removal or damage to trees for the following diameter sizes:</t>
  </si>
  <si>
    <t>(a) 2 600mm girth or less</t>
  </si>
  <si>
    <t>(b) Greater than 2 600mm, but less than 6       180mm girth</t>
  </si>
  <si>
    <t>(c) Greater than 6 180mm girth</t>
  </si>
  <si>
    <t>C10.02</t>
  </si>
  <si>
    <t>Penalty for serious violations:</t>
  </si>
  <si>
    <t>(a) Hazardous chemical/oil spill and/or       dumping in non-approved sites</t>
  </si>
  <si>
    <t>(b) General damage to sensitive environments</t>
  </si>
  <si>
    <t>(c) Damage to cultural and historical sites</t>
  </si>
  <si>
    <t>(d) Pollution of water sources</t>
  </si>
  <si>
    <t>(e) Unauthorised blasting activities</t>
  </si>
  <si>
    <t>(f) Uncontrolled/unmanaged erosion per       incident, depending onenvironment impacts, plus rehabilitation at contractor's cost</t>
  </si>
  <si>
    <t>(g) Damage to sensitive vegetation within "no-       go" areas of vegetation damaged, plus     rehabilitation thereof at contractors cost</t>
  </si>
  <si>
    <t>C10.03</t>
  </si>
  <si>
    <t>Penalty for less serious violations:</t>
  </si>
  <si>
    <t>(a) Littering on site</t>
  </si>
  <si>
    <t>(b) Lighting of illegal fires on site</t>
  </si>
  <si>
    <t>(c) Persistent or un-repaired fuel and oil leaks</t>
  </si>
  <si>
    <t>(d) Any person related to the contractor's       operations found within the designated "no- go" areas</t>
  </si>
  <si>
    <t>(e) Any vehicles or equipment related to the       Contractor's operations found within the   designated "no-go" areas</t>
  </si>
  <si>
    <t>(f) Excess dust or excess noise emanating       from site</t>
  </si>
  <si>
    <t>(g) Dumping of milled material in side drains or       on grassed areas]</t>
  </si>
  <si>
    <t>(h) Possession or use of intoxicating      substances on site</t>
  </si>
  <si>
    <t>(i) Any vehicles being driven in excess of       designated speed limits</t>
  </si>
  <si>
    <t>(j) Removal and/or damage to flora or cultural       or heritage objects on site, and/or killing of      wildlife</t>
  </si>
  <si>
    <t>(k) Illegal hunting</t>
  </si>
  <si>
    <t>(l) Urination and defecation anywhere except       in designated areas</t>
  </si>
  <si>
    <t>E1200</t>
  </si>
  <si>
    <t>TRAINING</t>
  </si>
  <si>
    <t>E12.05</t>
  </si>
  <si>
    <t>Provision for accredited training</t>
  </si>
  <si>
    <t>(a) Generic skills</t>
  </si>
  <si>
    <t>(b) Entrepreneural  skills</t>
  </si>
  <si>
    <t>(c) Handling costs and profit in respect of 
      subitems E12.05 (a) and (b) above</t>
  </si>
  <si>
    <t>(d) Training venue</t>
  </si>
  <si>
    <t>SUMMARY OF SCHEDULES</t>
  </si>
  <si>
    <t>Schedule</t>
  </si>
  <si>
    <t>A</t>
  </si>
  <si>
    <t>SCHEDULE A: PRELIMINARY AND GENERAL</t>
  </si>
  <si>
    <t>B</t>
  </si>
  <si>
    <t>D</t>
  </si>
  <si>
    <t xml:space="preserve"> Total</t>
  </si>
  <si>
    <t>TENDER (CONTRACT) SUM</t>
  </si>
  <si>
    <t>of the employer)</t>
  </si>
  <si>
    <r>
      <t>3)VARIATIONS ON SPECIAL MATERIALS</t>
    </r>
    <r>
      <rPr>
        <b/>
        <sz val="9"/>
        <rFont val="Arial"/>
        <family val="2"/>
      </rPr>
      <t>(2.5%)</t>
    </r>
  </si>
  <si>
    <t>SUBTOTAL</t>
  </si>
  <si>
    <t>ADD 15% VAT</t>
  </si>
  <si>
    <t>TENDER(CONTRACT)PRICE CARRIED FORWARD TO FORM OF OFFER OF</t>
  </si>
  <si>
    <t>ACCEPTANCE(Page C.3)</t>
  </si>
  <si>
    <r>
      <t>Note:</t>
    </r>
    <r>
      <rPr>
        <sz val="10"/>
        <rFont val="Arial"/>
        <family val="2"/>
      </rPr>
      <t xml:space="preserve">  Tender Sum is the value of the offered total of the prices exclusive of VAT, contingencies, CPA and special materials but including contractual variations</t>
    </r>
  </si>
  <si>
    <t>SCHEDULE C: BRIDGE@ KM 0+776</t>
  </si>
  <si>
    <t xml:space="preserve">SCHEDULE F: NEW ACCESS GATE &amp; GATEHOUSE </t>
  </si>
  <si>
    <t>SCHEDULE G:  TESTING MATERIALS AND WORKMANSHIP, OHS,ENVIRONMENTAL MANAGEMENT PLAN AND TRAINING</t>
  </si>
  <si>
    <t>C</t>
  </si>
  <si>
    <t>E</t>
  </si>
  <si>
    <t>F</t>
  </si>
  <si>
    <t>G</t>
  </si>
  <si>
    <t>SCHEDULE D: CULVERT@ KM0+245</t>
  </si>
  <si>
    <r>
      <t>2)CONTIGENCIES</t>
    </r>
    <r>
      <rPr>
        <b/>
        <sz val="9"/>
        <rFont val="Arial"/>
        <family val="2"/>
      </rPr>
      <t xml:space="preserve">(5%)(This amount is under the sole control </t>
    </r>
  </si>
  <si>
    <t xml:space="preserve">1.5mm² Stranded  bare copper earth wire </t>
  </si>
  <si>
    <t>Includes Supply and delivery to site of 315KVA Mini-Sub, Medium Voltage (MV) Underground Cable 95mm², Termination of MV Cable to the Mini-Sub and MV Cable joints. Eskom via Minor Retic Application Process will also have to confirm proposed T-Off Poles and Capacity required, i.e. Total power in KVA value.</t>
  </si>
  <si>
    <t>Add 15% VAT</t>
  </si>
  <si>
    <t>Amount R 2021</t>
  </si>
  <si>
    <t>1)CONTRACT PRICE ADJUSTMENT(5%)</t>
  </si>
  <si>
    <t xml:space="preserve">Amount </t>
  </si>
  <si>
    <t>Amount</t>
  </si>
  <si>
    <t>COUNTER</t>
  </si>
  <si>
    <t>ISC</t>
  </si>
  <si>
    <t>BILL</t>
  </si>
  <si>
    <t>PAGE NO</t>
  </si>
  <si>
    <t>DOC REF</t>
  </si>
  <si>
    <t>PAY REF</t>
  </si>
  <si>
    <t>BUILDING WORK</t>
  </si>
  <si>
    <t>Bill No 1</t>
  </si>
  <si>
    <t>EARTHWORKS</t>
  </si>
  <si>
    <t>PREAMBLES</t>
  </si>
  <si>
    <t>For preambles see "Model Preambles for Trades (2008 Edition)"</t>
  </si>
  <si>
    <t>SUPPLEMENTARY PREAMBLES</t>
  </si>
  <si>
    <t>Nature of ground</t>
  </si>
  <si>
    <t>Subterranean water</t>
  </si>
  <si>
    <t>No subterranean water is expected</t>
  </si>
  <si>
    <t>Filling and layer work materials</t>
  </si>
  <si>
    <t>References such as "G1", "G2", etc and "C1", "C2", etc in descriptions of filling and layer work materials refer to corresponding references in the document "Guidelines for Road Construction Materials.  TRH 14 : 1985" compiled by the Committee of State Road Authorities and the properties set out therein for each kind shall be applicable to the respective materials described hereinafter</t>
  </si>
  <si>
    <t>Density tests</t>
  </si>
  <si>
    <t>It will be required from the contractor to execute density tests for monitoring filling at the following minimum frequencies per each filling layer placed:</t>
  </si>
  <si>
    <t>-	Filling under surface beds, aprons, channels, etc: 	1 Test per 125mÂ² plan area per each 150mm thick layer</t>
  </si>
  <si>
    <t>-	Filling behind retaining walls: 	1 Tests per each 150mm thick layer per each 15m length of retaining wall</t>
  </si>
  <si>
    <t>Results of density tests executed are to be submitted to and approval obtained from the principal agent prior commencement of any subsequent fill layers and/or other work</t>
  </si>
  <si>
    <t>Carting away of excessive and/or unsuitable excavated material</t>
  </si>
  <si>
    <t>Descriptions for "carting away excessive or unsuitable excavated material from site" shall, unless specifically otherwise  described, be deemed to include the loading and hauling of excessive or unsuitable excavated material to a suitable dumping site, which has to be located by the contractor, off the construction site</t>
  </si>
  <si>
    <t>Soil poisoning</t>
  </si>
  <si>
    <t>All soil poisoning and insecticide to be applied under a five year guarantee by an approved firm of specialists  Casting of concrete floors to start within 24 hours after the application of soil poisoning</t>
  </si>
  <si>
    <t>Before applying soil poisoning and insecticide the contractor must submit the name and registration number (P number) of the pest control operator to the principal agent</t>
  </si>
  <si>
    <t>EXCAVATION, FILLING, ETC OTHER THAN BULK</t>
  </si>
  <si>
    <t>Excavation in earth not exceeding 2m deep</t>
  </si>
  <si>
    <t>Trenches</t>
  </si>
  <si>
    <t>Bases</t>
  </si>
  <si>
    <t>Extra over trench and hole excavations in earth for excavation in</t>
  </si>
  <si>
    <t>Soft rock</t>
  </si>
  <si>
    <t>Hard rock</t>
  </si>
  <si>
    <t>Extra over all excavations for carting away</t>
  </si>
  <si>
    <t>Surplus material from excavations and/or stock piles on site to a dumping site to be located by the contractor</t>
  </si>
  <si>
    <t>Risk of collapse of excavations</t>
  </si>
  <si>
    <t>Sides of trench and hole excavations not exceeding 1,5m deep</t>
  </si>
  <si>
    <t>Keeping excavations free of water</t>
  </si>
  <si>
    <t>Keeping excavations free of all water other than subterranean water</t>
  </si>
  <si>
    <t>Item</t>
  </si>
  <si>
    <t>Earth filling with selected material obtained from the excavations and/or prescribed stock piles on site compacted to 93% Mod AASHTO density</t>
  </si>
  <si>
    <t>Backfilling to trenches, holes, etc</t>
  </si>
  <si>
    <t>Under floors, steps, pavings, etc</t>
  </si>
  <si>
    <t>Compaction of surfaces</t>
  </si>
  <si>
    <t>Compaction of natural or excavated ground surface under trenches, holes, etc, including scarifying for a depth of 150mm, breaking down oversize material, adding suitable material where necessary and compacting to 95% Mod AASHTO density</t>
  </si>
  <si>
    <t>WEED KILLERS, INSECTICIDES, ETC</t>
  </si>
  <si>
    <t>Soil insecticide in accordance with SANS 5859</t>
  </si>
  <si>
    <t>Under floors, etc including forming and poisoning shallow furrows against foundation walls, filling in furrows and ramming</t>
  </si>
  <si>
    <t>To bottoms and sides of trenches, etc</t>
  </si>
  <si>
    <t>TESTS</t>
  </si>
  <si>
    <t>Prescribed tests to determine degree of compaction or other properties of ground or filling</t>
  </si>
  <si>
    <t>Modified AASHTO Density test</t>
  </si>
  <si>
    <t>Bill No 2</t>
  </si>
  <si>
    <t>CONCRETE, FORMWORK &amp; REINFORCEMENT</t>
  </si>
  <si>
    <t>General</t>
  </si>
  <si>
    <t>All concrete to be mixed by mechanical means or ready-mixed by a batching plant, all to the approval of the principal agent  The principal agent may permit certain items of non-structural concrete to be mixed by hand  If the concrete is mixed by hand, it shall first be mixed in a dry state on a clean non-absorbent surface until it is of uniform colour and consistency. Just enough water shall then be added to permit mixing and working at which stage the concrete shall continue to be mixed untilit is of uniform colour and consistency  Surface beds cast in panels shall be cast in panels of approximately 9m2</t>
  </si>
  <si>
    <t>Testing of cement, sand and stone</t>
  </si>
  <si>
    <t>The contractor shall, when called upon by the principal agent, test the quality of cement, fine aggregate or course aggregate by an approved laboratory</t>
  </si>
  <si>
    <t>Concrete test cubes</t>
  </si>
  <si>
    <t>Descriptions and tendered rates for concrete strength test cubes, as required under clause 7, "Tests" of SANS 1200 G, shall be deemed to cater for all the costs of providing cube moulds necessary for the purpose, making, storing and sending thereof to an approved accredited laboratory for testing, paying all charges in connection therewith and for submitting test result reports to Principal Agent</t>
  </si>
  <si>
    <t>All concrete strength test cubes, each size 150 x 150 x 150mm, shall be prepared in a set of three</t>
  </si>
  <si>
    <t>It will be required from the Contractor to prepare concrete strength test cube sets for each building at the following minimum frequencies:  -	One set of three cubes for every 15mÂ³, or part thereof, of concrete cast per day, or:  -	One set of three cubes for each batch of concrete cast per event</t>
  </si>
  <si>
    <t>All concrete strength test cubes shall be labelled and the identity thereof (ie. date, concrete strength type, position where batch was cast relative to the building and building identity) shall be properly recoded for future reference</t>
  </si>
  <si>
    <t>Formwork</t>
  </si>
  <si>
    <t>Descriptions of formwork shall be deemed to include use and waste only (except where described as "left in" or "permanent"), for fitting together in the required forms, wedging, plumbing and fixing to true angles and surfaces as necessary to ensure easy release during stripping and for reconditioning as necessary before re-use</t>
  </si>
  <si>
    <t>The vertical strutting shall be carried down to such construction as is sufficiently strong to afford the required support without damage and shall remain in position until the newly constructed work is able to support itself</t>
  </si>
  <si>
    <t>Formwork to soffits of solid slabs etc shall be deemed to be to slabs not exceeding 250mm thick unless otherwise described</t>
  </si>
  <si>
    <t>Formwork to soffits of slabs, beams, etc shall be deemed to be propped up exceeding 1,5m and not exceeding 3,5m high unless otherwise described</t>
  </si>
  <si>
    <t>Formwork to sides of bases, pile caps, ground beams, etc. will only be measured where it is prescribed by the Principal Agent for design reasons. Formwork necessitated by irregularities or collapse of excavated faces will not be measured and the cost thereof shall be deemed to be included in the allowance for taking the risk of collapse of the sides of the excavations, provision which is made for in "Earthworks"</t>
  </si>
  <si>
    <t>Reinforcement</t>
  </si>
  <si>
    <t>Standard welded steel fabric reinforcement shall be as included in Table 1 of SANS 1024 and shall have 300mm wide laps  The mass of binding wire is not included in the mass of the reinforcement and the cost thereof shall be included in the rates for the reinforcement</t>
  </si>
  <si>
    <t>Supervision</t>
  </si>
  <si>
    <t>A competent and experienced foreman shall supervise personally the whole of the concrete construction and pay special attention to:</t>
  </si>
  <si>
    <t>The quality, testing and mixing of materials; The placing and compaction of concrete; The construction and removal of formwork; and The sizes and position of the reinforcement</t>
  </si>
  <si>
    <t>The contractor shall obtain the permission of the principal agent before commencing concreting of foundations, surface beds and reinforced structure</t>
  </si>
  <si>
    <t>No inspection, approval, authorisation to proceed, comment or instructions following from such an inspection, or failure of the principal agent to comment on any particular aspect of the work shall be deemed to relieve the contractor in any way from his obligation to ensure through his own supervision that the work is constructed in every way in accordance with the drawings, specifications and conditions of contract, nor relieve him from his obligations to make good any fault or defect, nor shall it be deemed that there is any obligation on the principal agent to inspect all or any part of the works or that such inspection is necessarily complete in every respect</t>
  </si>
  <si>
    <t>UNREINFORCED CONCRETE CAST AGAINST EXCAVATED SURFACES</t>
  </si>
  <si>
    <t>15MPa/19mm Concrete</t>
  </si>
  <si>
    <t>Surface blinding under bases</t>
  </si>
  <si>
    <t>REINFORCED CONCRETE CAST AGAINST EXCAVATED SURFACES</t>
  </si>
  <si>
    <t>35MPa/19mm Concrete</t>
  </si>
  <si>
    <t>Strip footings</t>
  </si>
  <si>
    <t>REINFORCED CONCRETE CAST ON/IN FORMWORK</t>
  </si>
  <si>
    <t>Surface beds</t>
  </si>
  <si>
    <t>Surface beds on waterproofing</t>
  </si>
  <si>
    <t>Slabs including beams and inverted beams</t>
  </si>
  <si>
    <t>Bottoms and sides of isolated gutters</t>
  </si>
  <si>
    <t>Columns</t>
  </si>
  <si>
    <t>Anchor blocks</t>
  </si>
  <si>
    <t>TEST CUBES</t>
  </si>
  <si>
    <t>Sundries</t>
  </si>
  <si>
    <t>Allow for preparing a set of three concrete strength test cubes, each size 150 x 150 x 150mm, sending them to an approved testing laboratory for testing and paying all charges in connection therewith</t>
  </si>
  <si>
    <t>Sets</t>
  </si>
  <si>
    <t>CONCRETE SUNDRIES</t>
  </si>
  <si>
    <t>Finishing top surfaces of concrete smooth with a wood float</t>
  </si>
  <si>
    <t>Surface beds, etc</t>
  </si>
  <si>
    <t>Surface beds, etc to falls</t>
  </si>
  <si>
    <t>Slabs, etc</t>
  </si>
  <si>
    <t>Isolated box gutters</t>
  </si>
  <si>
    <t>SMOOTH FORMWORK (DEGREE OF ACCURACY I)</t>
  </si>
  <si>
    <t>Smooth formwork to sides</t>
  </si>
  <si>
    <t>Square shaped anchor blocks not exceeding 1.5m above bearing level</t>
  </si>
  <si>
    <t>Frustum shaped square columns with total height exceeding 11m and not exceeding 12.5m above bearing level (two sides splayed from 1000mm at bottom to 500mm at top)</t>
  </si>
  <si>
    <t>Inverted beams above concrete</t>
  </si>
  <si>
    <t>Sides of gutter beams above concrete</t>
  </si>
  <si>
    <t>Edges, risers, ends and reveals of slabs not exceeding 300mm high or wide</t>
  </si>
  <si>
    <t>Edges, risers, ends and reveals of gutters not exceeding 300mm high or wide</t>
  </si>
  <si>
    <t>Smooth formwork to soffits</t>
  </si>
  <si>
    <t>Slabs propped up exceeding 1.5m and not exceeding 3.5m high</t>
  </si>
  <si>
    <t>Gutters propped up exceeding 4.5m and not exceeding 6m high</t>
  </si>
  <si>
    <t>Boxing in smooth formwork to form</t>
  </si>
  <si>
    <t>20 x 20mm Chamfers along top or bottom edges</t>
  </si>
  <si>
    <t>20  x 2mm Drip grooves along bottom edges</t>
  </si>
  <si>
    <t>200 x 200mm Vertical recess in side of columns</t>
  </si>
  <si>
    <t>MOVEMENTS JOINTS</t>
  </si>
  <si>
    <t>Two layers of 375 micron dampproof course in slip joints between horizontal concrete and brick surfaces including cement mortar bed</t>
  </si>
  <si>
    <t>Not exceeding 300mm wide</t>
  </si>
  <si>
    <t>Expansion joints with 10mm thick "Sondor Industries Jointex" cross linked closed cell polyethylene with hinged temporary blocking piece between vertical concrete and glued to brick or concrete surfaces to form</t>
  </si>
  <si>
    <t>Not exceeding 300mm high to edges of surface beds</t>
  </si>
  <si>
    <t>REINFORCEMENT</t>
  </si>
  <si>
    <t>Mild steel reinforcement to structural concrete work</t>
  </si>
  <si>
    <t>10mm Diameter bars</t>
  </si>
  <si>
    <t>12mm Diameter bars</t>
  </si>
  <si>
    <t>High tensile steel reinforcement to structural concrete work</t>
  </si>
  <si>
    <t>16mm Diameter bars</t>
  </si>
  <si>
    <t>20mm Diameter bars</t>
  </si>
  <si>
    <t>25mm Diameter bars</t>
  </si>
  <si>
    <t>Fabric reinforcement</t>
  </si>
  <si>
    <t>Type 245 fabric reinforcement in concrete surface beds etc</t>
  </si>
  <si>
    <t>Bill No 3</t>
  </si>
  <si>
    <t>MASONRY</t>
  </si>
  <si>
    <t>Sizes in descriptions</t>
  </si>
  <si>
    <t>Where sizes in descriptions are given in brick units, "one brick" shall represent the length and "half brick" the width of a brick</t>
  </si>
  <si>
    <t>Brickwork reinforcement</t>
  </si>
  <si>
    <t>Brickwork reinforcement shall be manufactured from hard drawn steel wire conforming to BS 785 and shall consist of two 2.8mm diameter main wires with 2.5mm cross wires at 300mm centres welded at intersections  Reinforcement shall be lapped not less than 300mm at end joints and for a length equal to the width of the widest reinforcement at intersections</t>
  </si>
  <si>
    <t>Pointing</t>
  </si>
  <si>
    <t>Descriptions of recessed pointing to fair face brickwork and face brickwork shall be deemed to include square recessed, hollow recessed, weathered pointing, etc.</t>
  </si>
  <si>
    <t>FOUNDATIONS</t>
  </si>
  <si>
    <t>Brickwork of NFX bricks (14 MPa nominal compressive strength) in class II mortar</t>
  </si>
  <si>
    <t>Half brick walls</t>
  </si>
  <si>
    <t>One brick walls</t>
  </si>
  <si>
    <t>Brickwork of NFX bricks (14 MPa nominal compressive strength) in class II mortar in loadbearing walls etc</t>
  </si>
  <si>
    <t>SUPERSTRUCTURE</t>
  </si>
  <si>
    <t>Brickwork of NFP bricks in class II mortar</t>
  </si>
  <si>
    <t>One brick honeycomb walls</t>
  </si>
  <si>
    <t>BRICKWORK SUNDRIES</t>
  </si>
  <si>
    <t>75mm Wide reinforcement built in horizontally in foundations</t>
  </si>
  <si>
    <t>75mm Wide reinforcement built in horizontally</t>
  </si>
  <si>
    <t>150mm Wide reinforcement built in horizontally in foundations</t>
  </si>
  <si>
    <t>150mm Wide reinforcement built in horizontally</t>
  </si>
  <si>
    <t>Turning pieces to lintels etc</t>
  </si>
  <si>
    <t>220mm Wide turning pieces</t>
  </si>
  <si>
    <t>FACE BRICKWORK</t>
  </si>
  <si>
    <t>Corobrik Middelwit Red Travertine face bricks pointed with recessed horizontal and vertical joints</t>
  </si>
  <si>
    <t>Extra over brickwork in foundations for face brickwork</t>
  </si>
  <si>
    <t>Extra over brickwork for face brickwork</t>
  </si>
  <si>
    <t>Extra over brickwork for face brickwork to honeycomb walls</t>
  </si>
  <si>
    <t>Extra over brickwork for brick-on-edge header course lintels one course high, pointed on face and 110mm soffit</t>
  </si>
  <si>
    <t>Brick-on-edge header course copings, sills, etc of "Corobrik Red Travertine" face bricks pointed with recessed joints on all exposed faces</t>
  </si>
  <si>
    <t>220mm Copings on top of one brick walls</t>
  </si>
  <si>
    <t>220mm Wide sills set sloping and slightly projecting</t>
  </si>
  <si>
    <t>FIBRE-CEMENT WINDOW SILLS</t>
  </si>
  <si>
    <t>Natural grey sills in single lengths bedded in class II mortar including metal fixing lugs etc</t>
  </si>
  <si>
    <t>15 x 150mm Wide sills set flat and slightly projecting</t>
  </si>
  <si>
    <t>Bill No 4</t>
  </si>
  <si>
    <t>WATERPROOFING</t>
  </si>
  <si>
    <t>Dampproofing to walls</t>
  </si>
  <si>
    <t>All joints in dampproof courses to walls shall be lapped a minimum of 150mm except at junctions and corners where the lap shall equal the full thickness of the wall</t>
  </si>
  <si>
    <t>Waterproofing</t>
  </si>
  <si>
    <t>Waterproofing of roofs, basements, etc shall be laid under a ten year guarantee.  Waterproofing to roofs shall be laid to even falls to outlets etc with necessary ridges, hips and valleys. Descriptions of sheet or membrane waterproofing shall be deemed to include additional labour to turn-ups and turn-downs</t>
  </si>
  <si>
    <t>DAMPPROOFING OF WALLS AND FLOORS</t>
  </si>
  <si>
    <t>One layer 375 micron embossed polyethylene dampproof course (SANS 952-1985 type B)</t>
  </si>
  <si>
    <t>In walls</t>
  </si>
  <si>
    <t>One layer 250 micron green polyethylene waterproof sheeting (SANS 952-1985 type C) sealed at laps with PVC self-adhesive tape</t>
  </si>
  <si>
    <t>Under surface beds</t>
  </si>
  <si>
    <t>WATERPROOFING TO ROOFS ETC</t>
  </si>
  <si>
    <t>One layer 4mm "Derbifum SP4" torch-fusion waterproof membrane sealed to primed surfaces to falls and crossfalls including protection separation sheet laid with 75mm side and 100mm end laps</t>
  </si>
  <si>
    <t>On flat roofs</t>
  </si>
  <si>
    <t>On flat box gutters</t>
  </si>
  <si>
    <t>On tops and sides of inverted beams and walls</t>
  </si>
  <si>
    <t>Sealing edges to brickwork or concrete including trowelled mastic bead</t>
  </si>
  <si>
    <t>Additional membrane 250mm girth and 400mm long at internal and external angles including forming darts as necessary</t>
  </si>
  <si>
    <t>Additional membrane 250mm girth and 500mm long at internal and external angles including forming darts as necessary</t>
  </si>
  <si>
    <t>Dressing and sealing into 100mm internal diameter outlet, including additional membrane</t>
  </si>
  <si>
    <t>30 x 30mm Triangular fillets</t>
  </si>
  <si>
    <t>Two coats bituminous aluminium paint</t>
  </si>
  <si>
    <t>On waterproofing to roofs</t>
  </si>
  <si>
    <t>On waterproofing to box gutters</t>
  </si>
  <si>
    <t>FLAT SHEET METAL</t>
  </si>
  <si>
    <t>0,6mm Galvanised sheet steel</t>
  </si>
  <si>
    <t>Cover flashings 170mm girth with 100mm laps, including sealing top edge with mastic in and including groove in brickwork or concrete</t>
  </si>
  <si>
    <t>WATERSTOPS, SEALING STRIPS, JOINT SEALANTS, ETC</t>
  </si>
  <si>
    <t>abe dura kol G HM  two-part grey polysulphide sealing compound including primer, etc</t>
  </si>
  <si>
    <t>10 x 10mm In expansion joints in floors, etc including raking out expansion joint filler as necessary</t>
  </si>
  <si>
    <t>Bill No 5</t>
  </si>
  <si>
    <t>ROOF COVERINGS, CLADDINGS, ETC</t>
  </si>
  <si>
    <t>All roof coverings, etc. to be with a covering of Z275 galvanizing and shall be free of white rust. All holes to be drilled and not punched  The contractor is to submit a certificate signed by the merchant stating that the roof covering supplied complies with the required thickness and specification</t>
  </si>
  <si>
    <t>Roof manufacturing and erection must be done by a specialist.  A written 5-year guarantee certificate must be issued on completion thereof</t>
  </si>
  <si>
    <t>Prices to include for all cutting and waste and relevant fixing material, unless otherwise described</t>
  </si>
  <si>
    <t>All rates for flashings, trimmings, etc., to include for forming drips and closed ends to troughs of sheet steel roof covering where applicable</t>
  </si>
  <si>
    <t>PROFILED METAL SHEETING AND ACCESSORIES</t>
  </si>
  <si>
    <t>0,58mm Thick double interlocking concealed fix "Klip-Tite" galvanised sheeting in single lengths fixed to steel purlins with "Chromadek" finish on one side and Pebble Grey backing coat</t>
  </si>
  <si>
    <t>Roof covering with pitch not exceeding 25 degrees</t>
  </si>
  <si>
    <t>0,6mm Z275 spelter galvanised steel sheet accessories to preceding roof covering with "Chromadek" finish of approved standard colour on one side and standard grey backing finish on reverse side</t>
  </si>
  <si>
    <t>Apex or fascia flashing 550mm girth three times bent and notched on site to suit roof profile</t>
  </si>
  <si>
    <t>External corner trim 616mm girth three times bent</t>
  </si>
  <si>
    <t>FLAT SHEET ALUMINIUM</t>
  </si>
  <si>
    <t>4mm "Alucobond Plus" coated aluminium boarding (F150 system) including cladding to structural steel components, columns, beams, etc and fixing to steel in strict accordance with the manufacturers instructions including carriers and 40 x 25 x 3mm channel section burgress bars for fixing to purlins</t>
  </si>
  <si>
    <t>Ceiling panels with pitch not exceeding 25 degrees</t>
  </si>
  <si>
    <t>Purpose made recessed aluminium cornice fixed to ceiling</t>
  </si>
  <si>
    <t>ROOF AND WALL INSULATION</t>
  </si>
  <si>
    <t>4mm "Alucusion Bubblefoil FR" double-sided aluminium foil sheeting in accordance with SANS 1381-4 with a mass of not less than 293g/m×½ and a Class I fire rating in accordance with SANS 0177-3</t>
  </si>
  <si>
    <t>Insulation sheeting laid taut over purlins (at approximately 1200mm centres) and fixed concurrent with roof covering with minimum 150mm stapled laps including galvanised steel straining wires at not exceeding 400mm centres and double-sided tape at edges where required</t>
  </si>
  <si>
    <t>Bill No 6</t>
  </si>
  <si>
    <t>CARPENTRY AND JOINERY</t>
  </si>
  <si>
    <t>DOORS, ETC</t>
  </si>
  <si>
    <t>Approved solid chipcore flush doors with commercial veneer, hung to steel frames</t>
  </si>
  <si>
    <t>40mm Door 813 x 2032mm high</t>
  </si>
  <si>
    <t>40mm Purpose made door 536 x 2032mm high</t>
  </si>
  <si>
    <t>40mm Purpose made double door 1448 x 2032mm high with rebated meeting edges</t>
  </si>
  <si>
    <t>Bill No 7</t>
  </si>
  <si>
    <t>IRONMONGERY</t>
  </si>
  <si>
    <t>HINGES, BOLTS, ETC</t>
  </si>
  <si>
    <t>153mm DFB-SC-180 flush bolt with keep let into metal</t>
  </si>
  <si>
    <t>153mm DFB-SC-180 flush bolt with keep let into concrete</t>
  </si>
  <si>
    <t>LOCKS</t>
  </si>
  <si>
    <t>Keys</t>
  </si>
  <si>
    <t>Unless otherwise described locks shall have two keys each</t>
  </si>
  <si>
    <t>Manufactured by "Dorma"</t>
  </si>
  <si>
    <t>D035S SS Bathroom sash lock with 57mm backset</t>
  </si>
  <si>
    <t>D07735 SS narrow stile heavy duty swivel dead lock with 35mm backset</t>
  </si>
  <si>
    <t>D037 D SS clinder deadlock with 57 backset</t>
  </si>
  <si>
    <t>EN-SUITE LOCKS</t>
  </si>
  <si>
    <t>The following locks are to be suitable for master key operation</t>
  </si>
  <si>
    <t>42m DSC054201 satin nickel five pin euro-profile single cylinder</t>
  </si>
  <si>
    <t>65mm DKC056501 KD satin nickel five pin euro-profile knob cylinder</t>
  </si>
  <si>
    <t>Master key</t>
  </si>
  <si>
    <t>HANDLES</t>
  </si>
  <si>
    <t>TH126 WC SS Lever on rose with bathroom/wc furniture</t>
  </si>
  <si>
    <t>382 x 32mm DPH215 D-shaped offset back-to-back pull handles</t>
  </si>
  <si>
    <t>Pairs</t>
  </si>
  <si>
    <t>149 x 19mm DPH301C BT straight tubular pull handle</t>
  </si>
  <si>
    <t>ESCUTCHEONS</t>
  </si>
  <si>
    <t>DCE-105 SS narrow stile cylinder hole escutcheons</t>
  </si>
  <si>
    <t>DCE-002 SS round cylinder hole escutcheons</t>
  </si>
  <si>
    <t>REBATE CONVERSION KITS</t>
  </si>
  <si>
    <t>D038R NP rebated conversion kit for euro-profile cylinder locks</t>
  </si>
  <si>
    <t>DOOR CLOSERS</t>
  </si>
  <si>
    <t>TS91B SL cam action slide channel door closer with non-hold open action and hydraulic speed control</t>
  </si>
  <si>
    <t>LETTERS, NAME PLATES, ETC</t>
  </si>
  <si>
    <t>Manufactured by "Dorma" and screwed to doors, plugged to walls, etc</t>
  </si>
  <si>
    <t>150 x 150mm DSS-132-MF stainless steel plate with a male and female symbol</t>
  </si>
  <si>
    <t>150 x 150mm DSS-136-EL stainless steel plate with an electrical symbol</t>
  </si>
  <si>
    <t>150 x 150mm DSS-146-FE stainless steel plate with a fire extinguisher symbol</t>
  </si>
  <si>
    <t>150 x 150mm DSS-145-FHR stainless steel plate with a fire hose reel symbol</t>
  </si>
  <si>
    <t>150 x 150mm DSS-140-RMR stainless steel plate with a running man right symbol</t>
  </si>
  <si>
    <t>150 x 150mm DSS-143-SA stainless steel plate with a red straight arrow symbol</t>
  </si>
  <si>
    <t>150 x 150mm DSS-143-SA stainless steel plate with a green straight arrow symbol</t>
  </si>
  <si>
    <t>SUNDRIES</t>
  </si>
  <si>
    <t>DHC-SS-013B SS Hat and coat hook</t>
  </si>
  <si>
    <t>DDS-SS-017 door stop</t>
  </si>
  <si>
    <t>BATHROOM FITTINGS</t>
  </si>
  <si>
    <t>Manufactured by "Franke"</t>
  </si>
  <si>
    <t>Stratos (code STRX672) lockable stainless steel toilet roll holder, plugged</t>
  </si>
  <si>
    <t>Stratos (code STR618) stainless steel soap dispenser, plugged</t>
  </si>
  <si>
    <t>Stratos (code BS610) stainless steel waste bin, plugged</t>
  </si>
  <si>
    <t>C-M First Aid</t>
  </si>
  <si>
    <t>Epoxy powder coated first aid metal box, 410 x 305 x 130mm including standard school kit equipment, plugged</t>
  </si>
  <si>
    <t>Supplied by "3pin" (012-653 2545)</t>
  </si>
  <si>
    <t>Xlerator brushed stainless steel hand dryer (code HDX0200), plugged</t>
  </si>
  <si>
    <t>Bill No 8</t>
  </si>
  <si>
    <t>All structural steelwork shall comply with SANS 2001-CS1 or SANS 10162 and SANS 14713 as applicable. Structural fasteners shall comply with SANS 10094  Structural steelwork shall be cleaned and prepared by wire brushing in accordance with SANS 10064 and all surfaces shall be primed as specified with a minimum dry film thickness of 30 micrometres before leaving the workshop. Upon delivery to the site and again after erection all bared surfaces shall be made good with similar primer  The contractor shall be responsible for the preparation of all shop detail drawings</t>
  </si>
  <si>
    <t>Descriptions</t>
  </si>
  <si>
    <t>No allowance has been made in the mass of steel for rolling margins, rivets, additional materials in welding, decorative or protective treatment nor constructional aids</t>
  </si>
  <si>
    <t>Descriptions of bolts shall be deemed to include nuts and washers</t>
  </si>
  <si>
    <t>Descriptions of L-shaped and U-shaped anchor bolts shall be deemed to include bending, threading, nuts and washers and embedding in concrete</t>
  </si>
  <si>
    <t>Descriptions of expansion anchors and bolts and chemical anchors and bolts shall be deemed to include nuts, washers and mortices in brickwork or concrete</t>
  </si>
  <si>
    <t>Descriptions of L-shaped and U-shaped anchor bolts shall be deemed to include bending, threading, nuts and washers and embedding in concrete. Where anchor bolts are described as embedded in sides or soffits of concrete it shall be deemed to include holes through formwork.</t>
  </si>
  <si>
    <t>Descriptions of expansion anchors and bolts and chemical anchors and bolts shall be deemed to include nuts, washers and mortices in brickwork or concrete.</t>
  </si>
  <si>
    <t>Metalwork described as "holed for bolt(s)" shall be deemed to exclude the bolts unless otherwise described</t>
  </si>
  <si>
    <t>STEEL COLUMNS</t>
  </si>
  <si>
    <t>Welded columns in single lengths with flat base and cap  connection plates, embedded in concrete or bolted to brickwork</t>
  </si>
  <si>
    <t>75 x 75 x 3mm Thick hollow section columns, 1790mm long</t>
  </si>
  <si>
    <t>Welded columns in single lengths with flat base, cap, bearer and connection plates, bolted to concrete and steel</t>
  </si>
  <si>
    <t>139.7mm External diameter x 4mm thick inclined columns with 6mm thick plate end caps welded on and both ends three times slotted for 200mm length to form openings for connection and support plates</t>
  </si>
  <si>
    <t>400 x 250 x 16mm Thick flat section base plate, four times holed for bolts</t>
  </si>
  <si>
    <t>200 x 200 x 20mm Thick flat section connection plates with rounded top edge to 100mm radius, once holed for bolt and welded to base plate</t>
  </si>
  <si>
    <t>300 x 225 x 20mm Thick flat section connection plates, twice rounded to 85mm radius, once holed for bolt and welded to rafter</t>
  </si>
  <si>
    <t>170 x 435 x 20mm Thick flat section connection plates, with one end rounded to 85mm radius, once holed for bolt and inserted and welded 200mm deep into column</t>
  </si>
  <si>
    <t>150 x 200 x 20mm Thick flat section connection plates, twice rounded to 40mm radius, once holed for bolt and inserted and welded 200mm deep into column</t>
  </si>
  <si>
    <t>Welded bracing, etc with flat connection plates, bolted to steel</t>
  </si>
  <si>
    <t>40mm Diameter solid section bracing rods with both ends sleeved 110mm deep for 20mm thick connector plates</t>
  </si>
  <si>
    <t>80 x 200 x 20mm Thick flat section connection plates, with one end rounded to 40mm radius, once holed for bolt and inserted and welded 110mm deep into bracing rod</t>
  </si>
  <si>
    <t>230 x 370 x 20mm Thick flat section connection plates, four times twice rounded to 40mm radius and four times holed for bolts</t>
  </si>
  <si>
    <t>STEEL TRUSSES</t>
  </si>
  <si>
    <t>Welded beams in single lengths with flat bearer and connection plates, bolted to steel or concrete</t>
  </si>
  <si>
    <t>406 x 140mm x 39kg/m I-section false rafter beams</t>
  </si>
  <si>
    <t>406 x 140mm x 39kg/m I-section rafter beams in lengths exceeding 13m and not exceeding 18m</t>
  </si>
  <si>
    <t>14 x 280 x 8mm Thick flat section rafter connection plates, eight times holed for bolts and welded to rafter ends</t>
  </si>
  <si>
    <t>500 x 250 x 16mm Thick flat section wall plates inserted into side of concrete box gutter</t>
  </si>
  <si>
    <t>450 x 180 x 16mm Thick flat section connection plates welded to wall plates</t>
  </si>
  <si>
    <t>105 x 350 x 16mm Thick flat section connection plates, four times holed for bolts and welded to wall plate connection plate</t>
  </si>
  <si>
    <t>50 x Average 750mm long x 16mm thick flat section wall plate support plates, welded to wall plates</t>
  </si>
  <si>
    <t>STEEL PURLINS, GIRTS, BRACING, ETC</t>
  </si>
  <si>
    <t>Purlins and girts bolted to steel</t>
  </si>
  <si>
    <t>275 x 100 x 20 x 3mm Thick cold-formed lipped channel purlins</t>
  </si>
  <si>
    <t>125 x 50 x 20 x 2mm Thick cold-formed lipped channel carrier support purlins</t>
  </si>
  <si>
    <t>215 x 200 x 6mm Thick flat section purlin connection plates, four times holed for bolts and welded to rafter</t>
  </si>
  <si>
    <t>215 x 60 x 6mm Thick flat section support cleat welded to purlin connection plates</t>
  </si>
  <si>
    <t>Welded bracing, anti-sag rails, etc with flat connection plates, bolted to steel</t>
  </si>
  <si>
    <t>IPEaa 100 anti-sag rails fixed to connection plates</t>
  </si>
  <si>
    <t>IPEaa 140 girts or support beams bolted to connection plates</t>
  </si>
  <si>
    <t>150 x 140 x 6mm Thick anti-sag rail connection plates welded to purlins</t>
  </si>
  <si>
    <t>215 x 60 x 6mm Thick flat girt connection plates welded to trusses</t>
  </si>
  <si>
    <t>Ceiling rails welded to steel or bolted to concrete</t>
  </si>
  <si>
    <t>20 x 30 x 1,6mm ceiling connection plates welded to beams</t>
  </si>
  <si>
    <t>70 x 70 x 3mm ceiling connection plates, each ten times holed for expansion bolts (2 off)</t>
  </si>
  <si>
    <t>SUSPENSION CABLES</t>
  </si>
  <si>
    <t>Welded suspension cables, etc with flat connection plates, bolted to steel</t>
  </si>
  <si>
    <t>40mm Diameter solid section suspension rods with one end sleeved 110mm deep for 20mm thick connection plates and other end threaded for a length of 200mm and fixed to closed body rigging screws</t>
  </si>
  <si>
    <t>230 x 230 x 16mm Thick flat section wall plates inserted into side of concrete columns</t>
  </si>
  <si>
    <t>90 x 120mm Overall x 20mm thick irregular shaped flat section connection plates, once rounded to 32mm radius and once holed for bolt and welded to wall plate</t>
  </si>
  <si>
    <t>90 x 250 x 20mm Thick flat section triangular shaped connection plates, once holed and once rounded to 40mm radius and welded to trusses</t>
  </si>
  <si>
    <t>80 x 200 x 20mm Thick flat section connection plates, with one end rounded to 40mm radius, once holed for bolt and inserted and welded 110mm deep into suspension rod</t>
  </si>
  <si>
    <t>50 x Average 597mm long x 16mm thick flat section wall plate support plates, welded to wall plates</t>
  </si>
  <si>
    <t>BOLTS, FASTENERS, ETC</t>
  </si>
  <si>
    <t>Grade 4.8 bolts</t>
  </si>
  <si>
    <t>M20mm threaded anchor bolt 530mm long with 90 x 90 x 12mm plated welded on and embedded in top of concrete</t>
  </si>
  <si>
    <t>Grade 8.8 bolts</t>
  </si>
  <si>
    <t>M12 bolts</t>
  </si>
  <si>
    <t>M16 bolts</t>
  </si>
  <si>
    <t>M20 bolts</t>
  </si>
  <si>
    <t>M30 bolts</t>
  </si>
  <si>
    <t>Expansion bolts</t>
  </si>
  <si>
    <t>M8 x 50mm bolts</t>
  </si>
  <si>
    <t>Elephant Lifting or "Vitalift" closed body rigging screws</t>
  </si>
  <si>
    <t>39mm Diameter closed body rigging screws with one end with "Clevis Jaw" for bolt fixing (including bolt, nuts and washers) and other end with lock nut to receive 40mm threaded suspension rod (6 ton working load capacity)</t>
  </si>
  <si>
    <t>15Mpa "abe dura.grout" non-shrink grouting</t>
  </si>
  <si>
    <t>Bedding approximately 20mm thick under 400 x 250mm base plate</t>
  </si>
  <si>
    <t>Bill No 9</t>
  </si>
  <si>
    <t>METALWORK</t>
  </si>
  <si>
    <t>Primer</t>
  </si>
  <si>
    <t>All surfaces of steelwork cleaned and prepared by wire brushing in accordance with SANS 10064 and all surfaces shall be painted with approved factory etch primer to a minimum dry film thickness of 30 micrometres before leaving the workshop of the manufacturer  All scratches, chips or blemishes to be made good on site after erection  All rates tendered must make provision for this as no claim will afterwards be entertained.</t>
  </si>
  <si>
    <t>Descriptions of bolts shall be deemed to include nuts and washers  Descriptions of expansion anchors and bolts and chemical anchors and bolts shall be deemed to include nuts, washers and mortices in brickwork and concrete</t>
  </si>
  <si>
    <t>Welded joints and intersections</t>
  </si>
  <si>
    <t>Prices of continuous rails shall include for welded joints in the length and prices of instersections shall include all cutting, mitring, scribing, shaping, etc</t>
  </si>
  <si>
    <t>Bends, knees, ramps and the like to continuous rails shall be forged and rounded to approved radii</t>
  </si>
  <si>
    <t>Prices for balustrades, burglar guards and the like shall include for framed and welded joints at instersections</t>
  </si>
  <si>
    <t>Screws and bolts</t>
  </si>
  <si>
    <t>Screws and bolts shall be of corresponding metal and colour and heads of screws shall be countersunk. Self-tapping screws shall, unless described otherwise, be used for srewing items items to adjoining metalwork. Stainless steel screws shall be used for fixing aluminium</t>
  </si>
  <si>
    <t>Items fixed to adjoining metalwork with rivets, self-tapping screws, machine screws, etc shall include all necessary drillings</t>
  </si>
  <si>
    <t>Where bolting is specified, projecting shank ends of bolts shall be cut off flush and left smooth</t>
  </si>
  <si>
    <t>Sealing of all abutments</t>
  </si>
  <si>
    <t>All windows, louvres, etc abutting brick or concrete walls, etc to be sealed watertight with an approved silicon sealant along all joints and prices to allow therefore</t>
  </si>
  <si>
    <t>PRESSED STEEL DOOR FRAMES</t>
  </si>
  <si>
    <t>1.6mm Rebated frames suitable for half brick walls</t>
  </si>
  <si>
    <t>Frame for door 813 x 2032mm high</t>
  </si>
  <si>
    <t>Frame for door 536 x 2032mm high</t>
  </si>
  <si>
    <t>Frame for double door 1448 x 2032mm high</t>
  </si>
  <si>
    <t>ALUMINIUM WINDOWS, DOORS, ETC.</t>
  </si>
  <si>
    <t>Manufacturing and installation of aluminium doors, windows, shopfronts, etc</t>
  </si>
  <si>
    <t>All aluminium doors, windows, shopfronts, etc. are to be manufactured, supplied and installed complete under guarantee by an approved firm of specialists and shall comply with AAAMSA design criteria</t>
  </si>
  <si>
    <t>The following documents, certificates, guarantees, etc. shall be provided and the necessary approvals obtained from the Principal Agent prior to commencement of any fabrication and/or work on site:</t>
  </si>
  <si>
    <t>1	A complete set of manufacturing drawings as prepared by manufacturer of the aluminium doors, windows and shopfront units</t>
  </si>
  <si>
    <t>2	A copy of the relevant AAAMSA Performance Test Certificate from the manufacturer/specialist supplying or installing the glazed architectural products</t>
  </si>
  <si>
    <t>3	A copy of the appropriate SAFIERA Energy Rating Certification</t>
  </si>
  <si>
    <t>The following certificates, etc shall be provided and handed over to the Principal Agent upon completion of the aluminium work on site:</t>
  </si>
  <si>
    <t>1	AAAMSA Performance Test Certificate</t>
  </si>
  <si>
    <t>2	AAAMSA or SAGGA Glass &amp; Glazing Certificate</t>
  </si>
  <si>
    <t>3	AAAMSA Surface Finishing Certificate</t>
  </si>
  <si>
    <t>4	AAAMSA or SASA Skylight System Certificate (where applicable)</t>
  </si>
  <si>
    <t>5	AAAMSA Architectural Product Certificate (in the event drawings are not provided)</t>
  </si>
  <si>
    <t>5	SAFIERA Energy Rating Certification</t>
  </si>
  <si>
    <t>Approved workshop drawings, design and guarantee certificates</t>
  </si>
  <si>
    <t>It will be regarded the contractor's responsibility to timeously prepare, submit and obtain the necessary approvals from the principal agent in respect of the required manufacturing drawings and specified design and guarantee certificates</t>
  </si>
  <si>
    <t>Building in</t>
  </si>
  <si>
    <t>Tendered rates for doors, windows, shopfronts, etc., should include for the setting up and builing in position in brickwork or concrete with all abutments, joints, etc. sealed with approved coloured silicon joint sealant and to be left completely watertight</t>
  </si>
  <si>
    <t>Upon completion of the works, all doors, windows, shopfronts, etc., are to be properly serviced and rendered in a complete and satisfactory state of repair and working order</t>
  </si>
  <si>
    <t>Protection</t>
  </si>
  <si>
    <t>Doors, windows, shopfronts, etc. shall be supplied with protective tape and plastic and must be erected, wherever practicable, as near to the end of the contract period as possible to minimise the danger of possible damages. Protective material must be maintained during the course of the project to ensure protection against possible damages, deterioration or discolouration caused by movement of personnel, mortar droppings, varnish, wax, paint, etc., all to the entire satisfaction of the principal agent and shall be removed only once surrounding trades have been completed</t>
  </si>
  <si>
    <t>Glazing</t>
  </si>
  <si>
    <t>All glazing and thicknesses thereof shall comply with SAGGA and AAAMSA regulations irrespective of thicknesses described and/or shown on the drawing or schedules</t>
  </si>
  <si>
    <t>Tendered rates must cater for glazing with all glass/frame abutments being be sealed with and including proprietary type neoprene extruded gaskets, well fitted and with fair cut mitres at corners. Care must be taken to ensure that all neoprene extruded gaskets do line up with the glazing rebates of frames</t>
  </si>
  <si>
    <t>Steel louvered windows</t>
  </si>
  <si>
    <t>Steel louvered windows to be "Stormline" or other approved adjustable steel louvres of powder coated finish, complete with framework, stiles pivoted glass holds, weather beads, handle, etc., supplied by and installed all in accordance to the manufacturer's specifications</t>
  </si>
  <si>
    <t>Ironmongery</t>
  </si>
  <si>
    <t>-	Hinges:  	Unless otherwise described, swing doors are to be 	hung on one-and-half pairs aluminium hinges with 	stainless steel pins, nylon bushes and stainless 	steel washers per leaf</t>
  </si>
  <si>
    <t>-	Flush bolts:  	Double, sliding and sliding/stacking doors shall be 	factory fitted with and including flush bolts at 	bottom and top as described to facilitate easy 	access</t>
  </si>
  <si>
    <t>-	Furniture:  	All other furniture (ie. door locks, door handles, 	door closers, door stops, etc) are descibed and 	provided for elsewhere in this document. Rates 	must make provision for preparing door leaves and 	fixing of ironmongery complete</t>
  </si>
  <si>
    <t>Tendered rates must make provision for the above-mentioned as no additional claims in this regard will afterwards be entertained</t>
  </si>
  <si>
    <t>Dimensions</t>
  </si>
  <si>
    <t>All dimensions given in the descriptions of the aluminium windows, doors, etc are nominal and actual measurements are to be obtained or taken on the site before fabrication commences</t>
  </si>
  <si>
    <t>Dimensions as quoted for the itemised doors, windows, shopfronts, etc. shall take precedence should any dimension on drawings be inconsistent with dimensions referred to in the items hereunder</t>
  </si>
  <si>
    <t>Drawings for shopfronts, windows, doors, etc</t>
  </si>
  <si>
    <t>Full scale drawings of the above-mentioned can be viewed at and/or obtained, during normal office hours, from the principal agent</t>
  </si>
  <si>
    <t>Water penetration tests</t>
  </si>
  <si>
    <t>The external units are to be tested for water penetration in accordance with SANS and AAAMSA requirements</t>
  </si>
  <si>
    <t>Sealing</t>
  </si>
  <si>
    <t>Windows, shopfronts and curtain walls are to be sealed on both sides with an approved silicone sealant against adjoining plaster, brickwork, concrete, etc</t>
  </si>
  <si>
    <t>Outward opening aluminium casement windows</t>
  </si>
  <si>
    <t>Powder coated casement window units complete with subframes, ironmongery, 6.35mm clear laminated safety glass with one-way film on the inside, sealing, etc and fixing to brickwork or concrete</t>
  </si>
  <si>
    <t>Standard window type PT69, 600 x 900mm high overall</t>
  </si>
  <si>
    <t>Powder coated casement window units complete with subframes, ironmongery, 10.38mm clear laminated safety glass, sealing, etc and fixing to brickwork or concrete</t>
  </si>
  <si>
    <t>Purpose made window, 2488 x 1790mm high overall, with one transom and one mullion to form four panels, two top equal panels each 620mm high, top hung opening outward and two bottom equal panels each 1170mm high, fixed</t>
  </si>
  <si>
    <t>Purpose made window, 5577 x 1790mm high overall with one transom and four mullions to form ten panels, five top equal panels each 620mm high, top hung opening and five bottom equal panels each 1170mm high, fixed</t>
  </si>
  <si>
    <t>Doors, etc</t>
  </si>
  <si>
    <t>Powder coated hinged aluminium doors, sidelights and fanlights complete with sub-frames, ironmongery, 10,38mm clear laminated safety glass, sealing, etc plugged to brickwork or concrete</t>
  </si>
  <si>
    <t>212.51</t>
  </si>
  <si>
    <t>Door with frame and fixed fanlight, 863 x 2720mm high overall with fanlight 620mm high and door 2100mm high (door ironmongery elsewhere)</t>
  </si>
  <si>
    <t>Door with frame and fixed fanlight, 912 x 2720mm high overall with fanlight 620mm high and door 2100mm high (door ironmongery elsewhere)</t>
  </si>
  <si>
    <t>Bill No 10</t>
  </si>
  <si>
    <t>PLASTERING</t>
  </si>
  <si>
    <t>Preparatory work</t>
  </si>
  <si>
    <t>Surfaces shall be clean and free from oil and thoroughly wetted directly before any plastering or other in situ finishes are commenced. Concrete surfaces shall be slushed with a mixture of one part cement and one part coarse sand or otherwise treated to form a proper key. Preparatory coats shall be thoroughly scored and roughened to form a proper key</t>
  </si>
  <si>
    <t>Finish</t>
  </si>
  <si>
    <t>All coats of paving and plastering shall be executed in one operation without any blemishes</t>
  </si>
  <si>
    <t>Skirtings</t>
  </si>
  <si>
    <t>Skirtings shall not exceed 25mm thick and shall have a fair edge with arris or rounded external angle at top edge or V-joint to finish flush with plaster and coved or square juntion with floor finish</t>
  </si>
  <si>
    <t>Plaster</t>
  </si>
  <si>
    <t>All plaster, other than skim plaster, shall not be less than 10mm and not more than 20mm thick</t>
  </si>
  <si>
    <t>Rates for plastering described as being on walls shall include concrete columns, beams and lintels flush with the face of the wall</t>
  </si>
  <si>
    <t>Granolithic</t>
  </si>
  <si>
    <t>Method</t>
  </si>
  <si>
    <t>The method to be used shall be either the monolithic method or the bonded method</t>
  </si>
  <si>
    <t>Preparation</t>
  </si>
  <si>
    <t>For granolithic applied monolithically, the concrete floor shall be swept clean after bleeding of the concrete has ceased and the slab has begun to stiffen; any remaining bleed water shall be removed and the granolithic applied immediately thereafter. For granolithic to be bonded to the floor slab after it has hardened, the slab surface shall be hacked (preferably by mechanical means) until all laitance, dirt, oil, etc is dislodged and swept clean of all loose matter. The slab shall then be wetted and kept damp for at least six hours before applying the granolithic</t>
  </si>
  <si>
    <t>Mix</t>
  </si>
  <si>
    <t>Granolithic shall attain a compressive strength of at least 41MPa. The coarse aggregate shall comply with SANS 1083 and shall generally be capable of passing a 10mm mesh sieve. Where the thickness of the granolithic exceeds 25mm, the size of the coarse aggregate shall be increased to the maximum size compatible with the thickness of the granolithic</t>
  </si>
  <si>
    <t>Panels</t>
  </si>
  <si>
    <t>Granolithic shall be laid in panels not exceeding 14mÂ² for monolithic finishes, not exceeding 9,5mÂ² for bonded finishes and not exceeding 6mÂ² for all external granolithic. Wherever possible, panels shall be square but at no time should the length of the panel exceed 1,5 times its width</t>
  </si>
  <si>
    <t>Where possible joints between panels shall be positioned over joints in the floor slab and shall be at least 3mm wide through the full thickness of the finish, separated by strips of wood or fibreboard and finished with V-joints</t>
  </si>
  <si>
    <t>Laying</t>
  </si>
  <si>
    <t>Monolithic granolithic shall be applied to the partially set slab and thoroughly compacted and lightly wood floated to the required levels</t>
  </si>
  <si>
    <t>Bonded granolithic shall be applied to the slab after applying a 1:1 sand-and-cement slurry brushed over the surface and allowed to partially set before applying the granolithic. The granolithic shall be throughly compacted and lightly wood floated to the required levels</t>
  </si>
  <si>
    <t>After wood floating, the monolithic and bonded granolithic shall remain undisturbed until bleeding has ceased and the surface has stiffened. Any remaining bleed water and laitance shall then be removed and the surface steel trowelled or power floated</t>
  </si>
  <si>
    <t>Curing, seasoning and protection</t>
  </si>
  <si>
    <t>Granolithic shall be covered with clean hessian with waterproof building foil over and kept wet for at least seven days after laying</t>
  </si>
  <si>
    <t>Colour</t>
  </si>
  <si>
    <t>Coloured granolithic shall be tinted with an approved colouring pigment mixed into the granolithic in the proportion of as specified, of uniform appearance and consistent colour throughout</t>
  </si>
  <si>
    <t>SCREEDS</t>
  </si>
  <si>
    <t>Screeds wood floated, on concrete</t>
  </si>
  <si>
    <t>30mm Thick on floors and landings</t>
  </si>
  <si>
    <t>Average 50mm thick on floors with upper surface to falls and currents</t>
  </si>
  <si>
    <t>GRANOLITHIC</t>
  </si>
  <si>
    <t>Untinted granolithic steel floated, on concrete</t>
  </si>
  <si>
    <t>30mm Thick on narrow widths not exceeding 300mm wide in thresholds</t>
  </si>
  <si>
    <t>INTERNAL PLASTER</t>
  </si>
  <si>
    <t>Cement plaster wood floated for tiles, on brickwork</t>
  </si>
  <si>
    <t>On walls</t>
  </si>
  <si>
    <t>On narrow widths not exceeding 300mm wide</t>
  </si>
  <si>
    <t>Cement plaster steel trowelled, on brickwork</t>
  </si>
  <si>
    <t>Cement plaster steel trowelled, on concrete</t>
  </si>
  <si>
    <t>On ceilings</t>
  </si>
  <si>
    <t>CORNER PROTECTORS, DIVIDING STRIPS, ETC</t>
  </si>
  <si>
    <t>Kirk Marketing dividing strips between floor finishes</t>
  </si>
  <si>
    <t>39.2/12/9</t>
  </si>
  <si>
    <t>3 x 25mm "M-Trim BFB250" flat bar brass dividing strip embedded in screed</t>
  </si>
  <si>
    <t>Bill No 11</t>
  </si>
  <si>
    <t>TILING</t>
  </si>
  <si>
    <t>Patterns</t>
  </si>
  <si>
    <t>Unless otherwise described, tiles shall be laid with continuous joints in both directions</t>
  </si>
  <si>
    <t>Fixing</t>
  </si>
  <si>
    <t>Unless described as "fixed with adhesive to plaster (plaster elsewhere)" descriptions of tiling on brick or concrete walls, columns, etc shall be deemed to include 1:4 cement plaster backing and descriptions of tiling on concrete floors etc shall be deemed to include 1:3 plaster bedding</t>
  </si>
  <si>
    <t>Tiling described as "fixed with adhesive on power floated concrete" shall be deemed to include for approved tiling key-coat</t>
  </si>
  <si>
    <t>Ceramic, porcelain, marble and granite tiles are to be fixed and grouted with suitable adhesives and grouts as recommended by the manufacturer of the tiles</t>
  </si>
  <si>
    <t>WALL TILING</t>
  </si>
  <si>
    <t>200 x 200 x 5mm White matt ceramic tiles (A-grade) fixed with adhesive to plaster (plaster elsewhere)</t>
  </si>
  <si>
    <t>On walls in isolated panels, splashbacks, etc</t>
  </si>
  <si>
    <t>On narrow widths not exceeding 300mm</t>
  </si>
  <si>
    <t>FLOOR TILING</t>
  </si>
  <si>
    <t>300 x 300 x 8mm Porcelain floor tiles (Prime cost of tiles of R450/m2 excluding VAT) fixed with adhesive to screed (screed elsewhere) and flush pointed with tinted waterproof grout</t>
  </si>
  <si>
    <t>On floors and landings</t>
  </si>
  <si>
    <t>Skirting 75mm high of cut tiles</t>
  </si>
  <si>
    <t>Bill No 12</t>
  </si>
  <si>
    <t>PLUMBING AND DRAINAGE</t>
  </si>
  <si>
    <t>Regulations</t>
  </si>
  <si>
    <t>All drainage and sanitary work shall be executed in accordance with the regulations of the Local Authority. Only registered plumbers and drainlayers shall be employed on any plumbing and drainage work on this contract and a Certificate of Compliance must be issued after completion of the work</t>
  </si>
  <si>
    <t>Prices</t>
  </si>
  <si>
    <t>Prices must include for arranging joints at convenient points, embedding in concrete of for rough cutting around brickwork as the work proceeds</t>
  </si>
  <si>
    <t>No distinction has been made between pipes chased in walls, fixed in ceilings, roofs, floors, columns, slabs, etc or for different finishes to these elements and has been dedcribed as "pipes".</t>
  </si>
  <si>
    <t>Prices shall therefore include for all holderbats, brackets, clips, bands, etc and building in or chasing of same, holes through brickwork, concrete, etc and for making good facings, plaster, granolithic and other in-situ finishes as necessary</t>
  </si>
  <si>
    <t>Prices to fixing of sanitary fittings etc shall include for setting up and fixing in position as described, joints to soil, waste and supply pipes as the case may be, making good finishes around and for protecting fittings from injury during subsequent building operations</t>
  </si>
  <si>
    <t>Wire gratings</t>
  </si>
  <si>
    <t>Descriptions of gutter outlets etc shall be deemed to include wire balloon gratings</t>
  </si>
  <si>
    <t>Stainless steel basins, sinks, wash troughs, urinals, etc</t>
  </si>
  <si>
    <t>Stainless steel for economy basins, domestic sinks and worktops shall be Type 430 (17/0)  Stainless steel for urinals, basins, quality sinks, wash troughs, institutional equipment, etc shall be Type 304 (18/8)  Stainless steel for laboratory sinks, photographic equipment, etc shall be Type 316 (18/8)  Units shall have standard aprons on all exposed edges and tiling keys against walls where applicable</t>
  </si>
  <si>
    <t>Sealing of edges</t>
  </si>
  <si>
    <t>Outer edges of sinks, basins, baths, urinals, etc are to be sealed against adjacent surfaces with approved silicone</t>
  </si>
  <si>
    <t>PVC-U pipes and fittings</t>
  </si>
  <si>
    <t>Sewer and drainage pipes and fittings shall be jointed and sealed with butyl rubber rings  Soil, waste and vent pipes and fittings shall be solvent weld jointed or sealed with butyl rubber rings</t>
  </si>
  <si>
    <t>PVC-U pressure pipes and fittings</t>
  </si>
  <si>
    <t>Pipes of 50mm diameter and smaller shall be plain ended with solvent welded PVC-U loose sockets and fittings  Pipes of 63mm diameter and greater shall have sockets and spigots with push-in type integral rubber ring joints.  Bends shall be PVC-U and all other fittings shall be cast iron, all with similar push-in type joints</t>
  </si>
  <si>
    <t>High density polyethylene (HDPe) pipes and fittings</t>
  </si>
  <si>
    <t>Pipes shall be type IV and of the class specified with compression fittings</t>
  </si>
  <si>
    <t>Polypropylene pipes</t>
  </si>
  <si>
    <t>Polypropylene pipes 54mm diameter and smaller shall be seamless copper coloured Class 16 pipes jointed with heat welded thermoplastic or where so described compression fittings  Pipes shall be firmly fixed to walls, etc with coloured nylon snap-in pipe clips with provision for accommodating thermal movement and jointed and fixed strictly in accordance with the manufacturer's instructions</t>
  </si>
  <si>
    <t>Copper pipes</t>
  </si>
  <si>
    <t>Pipes shall be hard drawn and half-hard pipes of the class described.  Class 0 (thin walled hard drawn) pipes shall not be bent.  Class 1 (thin walled half-hard), Class 2 (half-hard) and Class 3 (heavy walled half-hard) pipes shall only be bent with benders with inner and outer formers.  Fittings to copper waste, vent and anti-syphon pipes, capillary solder fittings and compression fittings shall be "?" type.  Capillary solder fittings shall comply with ISO 2016</t>
  </si>
  <si>
    <t>Copper pipes are to be installed in accordance with the latest revision of the Code of Practice for Copper Plumbing soldering techniques.  Flux, solder, etc to be strictly in accordance with the manufacturer's requirements with special attention to copper flux composition</t>
  </si>
  <si>
    <t>Reducing fittings</t>
  </si>
  <si>
    <t>Where fittings have reducing ends or branches they are described as "reducing" and only the largest end or branch size is given. Should the contractor wish to use other fittings and bushes or reducers he may do so on the understanding that no claim in this regard will be entertained</t>
  </si>
  <si>
    <t>Fixing of pipes</t>
  </si>
  <si>
    <t>Unless specifically otherwise stated, descriptions of pipes shall be deemed to include fixing to walls, etc, casting in, building in or suspending not exceeding 1m below suspension level</t>
  </si>
  <si>
    <t>Paper wrapping to pipes</t>
  </si>
  <si>
    <t>Pipes chased into brickwork must be wrapped with two layers of stout brown paper tied with wire.  Rates are to include for wrapping around joints and fittings</t>
  </si>
  <si>
    <t>Disinfection of water pipework</t>
  </si>
  <si>
    <t>Water pipework is to be disinfected at completion</t>
  </si>
  <si>
    <t>Petrolatum anti-corrosion tape</t>
  </si>
  <si>
    <t>Pipes to be taped shall be coated with the appropriate primer and the tape shall be applied in the appropriate widths and with ?% overlaps  Couplings and fittings to pipes shall be taped in strict accordance with the manufacturer's instructions</t>
  </si>
  <si>
    <t>Prices for wrapping of pipes shall include for all work as described to couplings in the length</t>
  </si>
  <si>
    <t>Laying, backfilling, bedding, etc of pipes</t>
  </si>
  <si>
    <t>Pipes shall be laid and bedded in accordance with manufacturers' instructions and trenches shall be carefully backfilled</t>
  </si>
  <si>
    <t>Where no manufacturers' instructions exist, pipes shall be laid in accordance with the relevant section of SANS 2001</t>
  </si>
  <si>
    <t>Descriptions of cast iron roof outlets shall be deemed to include joints to pipes and casting into concrete (adaptors for joints to PVC pipes, etc are given separately)  Descriptions of overflow pipes where measured in number, shall be deemed to include joints to cisterns and splay cut ends</t>
  </si>
  <si>
    <t>Descriptions of pipes laid in and including trenches and of inspection chambers, catchpits, etc shall be deemed to include excavation, bedding, backfilling, compaction to a minimum of ?% Mod AASHTO density and disposal of surplus material on site</t>
  </si>
  <si>
    <t>Descriptions of service pipes and flexible connecting pipes shall be deemed to include connections to taps, cisterns, etc and to steel pipes (adaptors for connections to copper pipes, etc are given separately)</t>
  </si>
  <si>
    <t>Descriptions of WC pans, slop hoppers, etc shall be deemed to include for joints to soil pipes (pan connectors are separately measured)</t>
  </si>
  <si>
    <t>As-built drawings</t>
  </si>
  <si>
    <t>Where required, the contractor shall prepare an updated set of as-built drawings.  At completion of the contract the contractor shall hand these drawings to the principal agent for reproducing onto the originals for handing over to the employer (provision for allowance of as-built drawings elsewhere)</t>
  </si>
  <si>
    <t>Testing</t>
  </si>
  <si>
    <t>Descriptions for the testing of plumbing and drainage installations shall be deemed to cater for all testing apparatus, labour, etc. and shall be done strictly as directed by and in accordance to the Principal Agent's instructions, including for re-testing after taking out and making good all defective work to his entire satisfaction</t>
  </si>
  <si>
    <t>RAINWATER DISPOSAL</t>
  </si>
  <si>
    <t>PVC-U rainwater pipes</t>
  </si>
  <si>
    <t>110mm Pipes</t>
  </si>
  <si>
    <t>Extra over PVC-U pipes for fittings</t>
  </si>
  <si>
    <t>110mm Bend</t>
  </si>
  <si>
    <t>Fullbore cast iron outlets</t>
  </si>
  <si>
    <t>100mm 90Â° Side flat outlet</t>
  </si>
  <si>
    <t>SANITARY FITTINGS</t>
  </si>
  <si>
    <t>Manufactured by "Vaal Sanitaryware"</t>
  </si>
  <si>
    <t>410 x 510mm "Amber" basin on brackets bolted to wall</t>
  </si>
  <si>
    <t>Orchid wall hung close coupled washdown suite including all fixing brackets, 90 degree outlet open rim pan, 6/3 litre dual flush cistern and "Jazz" thermoset seat</t>
  </si>
  <si>
    <t>Manufactured by Franke</t>
  </si>
  <si>
    <t>500 x 925mm "Cascade CDX611" inset sink with 343 x 410mm end bowl on cupboard (cupboard elsewhere)</t>
  </si>
  <si>
    <t>WASTE UNIONS ETC</t>
  </si>
  <si>
    <t>Supplied by "Itatile"</t>
  </si>
  <si>
    <t>32mm Basin unslotted anti-vandal waste union (code TVAC1033/CH)</t>
  </si>
  <si>
    <t>TRAPS ETC</t>
  </si>
  <si>
    <t>Manufactured by "Cobra Watertech"</t>
  </si>
  <si>
    <t>45.2/14/61</t>
  </si>
  <si>
    <t>32mm Chromum plated bottle trap with 32mm inlet and 50mm outlet for PVC pipe (code 345/50)</t>
  </si>
  <si>
    <t>38mm Chromum plated bottle trap with 38mm inlet and 50mm outlet for PVC pipe (code 365/50)</t>
  </si>
  <si>
    <t>TAPS, VALVES, ETC</t>
  </si>
  <si>
    <t>15mm Isolating ball valve with plastic coated stainless steel lever (code 1090-15) with 350mm long flexible service connection tube and cap nut</t>
  </si>
  <si>
    <t>45.2/14/64</t>
  </si>
  <si>
    <t>22mm Brass fullway gate valve (1003/125-22)</t>
  </si>
  <si>
    <t>15mm "Stella" chromium plated pillar tap (code 3311ST-15)</t>
  </si>
  <si>
    <t>45.2/14/65</t>
  </si>
  <si>
    <t>15mm Brass hose bibtap (code 108-15)</t>
  </si>
  <si>
    <t>15mm "Steel Bright" chromium plated extended bibtap (code 3306SB/EXT-15)</t>
  </si>
  <si>
    <t>15mm Copper wallplate elbow (code D33-XS)</t>
  </si>
  <si>
    <t>SANITARY PLUMBING</t>
  </si>
  <si>
    <t>PVC-U soil and vent pipes</t>
  </si>
  <si>
    <t>50mm Pipes</t>
  </si>
  <si>
    <t>50mm Pipes laid in and including trenches under floors not exceeding 1m deep</t>
  </si>
  <si>
    <t>Extra over PVC-U soil and vent pipes for fittings</t>
  </si>
  <si>
    <t>110mm Pan connector</t>
  </si>
  <si>
    <t>50mm Bend</t>
  </si>
  <si>
    <t>50mm Access bend</t>
  </si>
  <si>
    <t>110mm Access junction</t>
  </si>
  <si>
    <t>110mm x 50mm Access reducing junction</t>
  </si>
  <si>
    <t>110mm Two-way vent valve</t>
  </si>
  <si>
    <t>Testing waste pipe system</t>
  </si>
  <si>
    <t>WATER SUPPLIES</t>
  </si>
  <si>
    <t>Class 0 copper pipes with capillary couplings</t>
  </si>
  <si>
    <t>15mm Pipes</t>
  </si>
  <si>
    <t>22mm Pipes</t>
  </si>
  <si>
    <t>Extra over Class 0 copper pipes for capillary fittings</t>
  </si>
  <si>
    <t>15mm Fittings</t>
  </si>
  <si>
    <t>22mm Fittings</t>
  </si>
  <si>
    <t>Testing water pipe system</t>
  </si>
  <si>
    <t>ELECTRIC WATER HEATERS</t>
  </si>
  <si>
    <t>Manufactured by "Kwikot"</t>
  </si>
  <si>
    <t>150 Litre "Megaflo" electric water heater vertically mounted to walls</t>
  </si>
  <si>
    <t>Manufactured by "Cobra"</t>
  </si>
  <si>
    <t>17.N</t>
  </si>
  <si>
    <t>PB 1.10 RB vacuum breaker</t>
  </si>
  <si>
    <t>18.A</t>
  </si>
  <si>
    <t>PA 3.132 Masterflo 1 pressure reducing valve</t>
  </si>
  <si>
    <t>FIRE APPLIANCES ETC</t>
  </si>
  <si>
    <t>Manufactured by "Safequip"</t>
  </si>
  <si>
    <t>9 Kg DCP extinguisher with brackets screwed to and including hardwood backboard plugged</t>
  </si>
  <si>
    <t>First aid rotary continuous hydraulic hose reel complete with wall brackets, 25mm chromium-plated control valve, 30m length of 20mm four-ply rubber and canvas non-kinkable hose, chromium plated nozzle, cock and nozzle bracket, chromium plated swivelling roller guide, 2500kPa pressure gauge and bolted to brackets to wall and jointed to galvanised mild steel pipes</t>
  </si>
  <si>
    <t>WATER SUPPLIES TO FIRE APPLIANCES</t>
  </si>
  <si>
    <t>Galvanised medium steel pipes with screwed and socketed joints</t>
  </si>
  <si>
    <t>25mm Pipes</t>
  </si>
  <si>
    <t>25mm Pipes laid in and including trenches under floors, aprons, etc</t>
  </si>
  <si>
    <t>Extra over galvanised medium steel pipes with screwed and socketed joints for steel fittings</t>
  </si>
  <si>
    <t>25mm Fittings</t>
  </si>
  <si>
    <t>Testing fire water pipe system</t>
  </si>
  <si>
    <t>Bill No 13</t>
  </si>
  <si>
    <t>GLAZING</t>
  </si>
  <si>
    <t>TOPS, SHELVES, DOORS, MIRRORS, ETC</t>
  </si>
  <si>
    <t>6mm Silvered float glass copper backed mirrors with polished edges, holed for and fixed with chromium plated dome capped mirror screws with rubber buffers to plugs in brickwork or concrete</t>
  </si>
  <si>
    <t>Mirror 300 x 600mm high with four screws</t>
  </si>
  <si>
    <t>Bill No 14</t>
  </si>
  <si>
    <t>PAINTWORK</t>
  </si>
  <si>
    <t>Paint Specifications</t>
  </si>
  <si>
    <t>All painting shall be done in accordance with "Plascon" specifications unless otherwise described</t>
  </si>
  <si>
    <t>Colours</t>
  </si>
  <si>
    <t>Unless otherwise described paintwork on ceilings shall be deemed to be in the "White" colour group and paintwork on all other components shall be deemed to be in the "Pastel" colour group in accordance with the Natural Colour System (NCS) adopted by the SA National Standards</t>
  </si>
  <si>
    <t>PAINTWORK, ETC TO NEW WORK</t>
  </si>
  <si>
    <t>ON INTERNAL FLOATED PLASTER SURFACES</t>
  </si>
  <si>
    <t>One coat alkali resistant primer and two coats superior quality PVA emulsion paint for interior and exterior use</t>
  </si>
  <si>
    <t>Walls</t>
  </si>
  <si>
    <t>Ceilings and beams</t>
  </si>
  <si>
    <t>ON FIBRE-CEMENT</t>
  </si>
  <si>
    <t>Sills not exceeding 300mm girth</t>
  </si>
  <si>
    <t>ON METAL SURFACES</t>
  </si>
  <si>
    <t>One coat alkyd based zinc phosphate primer, one coat alkyd based universal undercoat and two coats superior quality universal enamel paint</t>
  </si>
  <si>
    <t>Door frames</t>
  </si>
  <si>
    <t>Prime bare spots with mild steel metal primer, one coat alkyd based universal undercoat and two coats superior quality universal enamel paint</t>
  </si>
  <si>
    <t>On structural steel columns, beams, fascias, gutters, etc</t>
  </si>
  <si>
    <t>ON WOOD SURFACES</t>
  </si>
  <si>
    <t>Spot priming bare wood surfaces, one coat alkyd based universal undercoat and two coats superior quality satin sheen enamel paint</t>
  </si>
  <si>
    <t>On doors</t>
  </si>
  <si>
    <t>Earthworks</t>
  </si>
  <si>
    <t>Page</t>
  </si>
  <si>
    <t>Concrete, Formwork and Reinforcement</t>
  </si>
  <si>
    <t>Masonry</t>
  </si>
  <si>
    <t>Roof coverings, Cladding, etc</t>
  </si>
  <si>
    <t>Carpentry and Joinery</t>
  </si>
  <si>
    <t>Structural steel</t>
  </si>
  <si>
    <t>Metalwork</t>
  </si>
  <si>
    <t>Plastering</t>
  </si>
  <si>
    <t>Tiling</t>
  </si>
  <si>
    <t>Plumbing and drainage</t>
  </si>
  <si>
    <t>Paintwork</t>
  </si>
  <si>
    <t>SECTION NO 2</t>
  </si>
  <si>
    <t>EXTERNAL WORKS</t>
  </si>
  <si>
    <t>GENERAL SITE WORKS</t>
  </si>
  <si>
    <t>Supplementary preambles and full descriptions of materials, items, work, etc. applicable to this Section</t>
  </si>
  <si>
    <t>The contractor is referred to the previous section(s) for supplementary preambles and full descriptions of materials, items, work, etc. which shall be regarded to be equally applicable for work described in this section, unless specifically otherwise described</t>
  </si>
  <si>
    <t>SITE CLEARANCE, ETC</t>
  </si>
  <si>
    <t>Site clearance</t>
  </si>
  <si>
    <t>Digging up and removing rubbish, debris, vegetation, hedges, shrubs, bush, etc and trees not exceeding 200mm girth</t>
  </si>
  <si>
    <t>Cutting down and removing, grubbing up roots, filling in holes and compacting to 90% Mod AASHTO density</t>
  </si>
  <si>
    <t>Tree exceeding 200mm and not exceeding 500mm girth</t>
  </si>
  <si>
    <t>Tree exceeding 500mm and not exceeding 1000mm girth</t>
  </si>
  <si>
    <t>ROADWORK, PARKING AREAS AND PAVING</t>
  </si>
  <si>
    <t>Testing of material and filling</t>
  </si>
  <si>
    <t>Descriptions of earth filling, compaction, etc shall be deemed to include for all necessary testing required in accordance with the SABS 1200 series</t>
  </si>
  <si>
    <t>Precast concrete block road surfacing</t>
  </si>
  <si>
    <t>Paving shall be laid in accordance with SABS 1200 MJ,  SANS 1058 and the Concrete Masonry Association's specifications</t>
  </si>
  <si>
    <t>Paving shall be laid on 20mm thick (thickness after final compaction) clean river sand (preparation of ground or filling elsewhere)</t>
  </si>
  <si>
    <t>Clean sand shall be swept into joints between roadstones at completion</t>
  </si>
  <si>
    <t>Site clearance is measured elsewhere</t>
  </si>
  <si>
    <t>Digging up topsoil</t>
  </si>
  <si>
    <t>Digging up topsoil to an average depth of 100mm and preserving for use as filling</t>
  </si>
  <si>
    <t>Compaction of ground surfaces under pavings etc, including scarifying for a depth of 150mm, breaking down oversize material, adding suitable material where necessary and compacting to 95% Mod AASHTO density</t>
  </si>
  <si>
    <t>Treatment of roadbed by ripping or blasting in</t>
  </si>
  <si>
    <t>Intermediate rock</t>
  </si>
  <si>
    <t>Borrow to fill</t>
  </si>
  <si>
    <t>Selected layer compacted to 95% Mod AASHTO density</t>
  </si>
  <si>
    <t>Overhaul (14km haul distance)</t>
  </si>
  <si>
    <r>
      <t>m</t>
    </r>
    <r>
      <rPr>
        <vertAlign val="superscript"/>
        <sz val="11"/>
        <color theme="1"/>
        <rFont val="Calibri"/>
        <family val="2"/>
        <scheme val="minor"/>
      </rPr>
      <t>3</t>
    </r>
    <r>
      <rPr>
        <sz val="11"/>
        <rFont val="Calibri"/>
        <family val="2"/>
        <scheme val="minor"/>
      </rPr>
      <t>km</t>
    </r>
  </si>
  <si>
    <t>Filling hauled from borrow pit by the contractor under parking areas, roadways, etc</t>
  </si>
  <si>
    <t>Subbase and base courses of (G6) natural gravel material, compacted to 95% Mod AASHTO density</t>
  </si>
  <si>
    <t>Extra over subbase or base course of natural gravel material for stabilisation with OPC cement at the rate of 3%</t>
  </si>
  <si>
    <t>Soil insecticide</t>
  </si>
  <si>
    <t>190.244</t>
  </si>
  <si>
    <t>Treat sand bed under concrete pavings with an approved insecticide solution at the rate of not less than 2 litre per 1mÂ²</t>
  </si>
  <si>
    <t>80mm Thick 25MPa precast concrete interlocking block paving of grey paving blocks in accordance with SANS 1058, laid to falls on and including 20mm thick sand layer with joints filled in with sand, compacted with a vibration compactor including filling in edges against kerbs, buildings, etc with approved cemented compound</t>
  </si>
  <si>
    <t>Paving to parking areas etc to falls, including necessary straight edge blocks</t>
  </si>
  <si>
    <t>Cutting units to fit edge restraints</t>
  </si>
  <si>
    <t>25MPa/19mm In-situ concrete edge and restrainer beams</t>
  </si>
  <si>
    <t>Edge beam 150mm wide x 150mm high overall in lenghts not exceeding 3m, bedded 150mm deep into road bed and finished smooth on top with steel float with all external angles rounded, including all necessary excavations, formwork, backfilling, etc.</t>
  </si>
  <si>
    <t>Precast concrete finished smooth on exposed surfaces, including bedding, jointing and pointing</t>
  </si>
  <si>
    <t>180 x 280mm High kerbs (SANS 927 fig 3) with 150 x 150 x 300mm unreinforced concrete haunching at back of each joint, including excavation, backfilling, etc</t>
  </si>
  <si>
    <t>Etching primer and two coats reflective road marking paint on concrete</t>
  </si>
  <si>
    <t>Line 100mm wide</t>
  </si>
  <si>
    <t>SCREEN WALLS, FENCING, ETC</t>
  </si>
  <si>
    <t>Supplementary preambles and full descriptions of materials, items, work, etc.</t>
  </si>
  <si>
    <t>SCREEN WALLS</t>
  </si>
  <si>
    <t>30MPa/19mm Concrete</t>
  </si>
  <si>
    <t>Bench slabs, etc</t>
  </si>
  <si>
    <t>Finishing top surfaces of concrete smooth with a steel trowel</t>
  </si>
  <si>
    <t>Edges, risers, ends and reveals not exceeding 300mm high or wide</t>
  </si>
  <si>
    <t>Bench slabs propped up not exceeding 1,5m high</t>
  </si>
  <si>
    <t>SITE SERVICES</t>
  </si>
  <si>
    <t>Pipes shall be laid in accordance with clauses 5.1 and 5.2 of each of the following: SANS 1200L  	:  Medium-pressure pipelines LD 		:  Sewers LE 		:  Stormwater drainagePipe trenches, etc shall be backfilled in accordance with clauses 3, 5.5, 5.6, 5.7 and 7 of SANS 1200 DB : Earthworks (Pipe trenches)Pipes shall be bedded in accordance with clauses 3.1 to 3.4.1, 5.1 to 5.3 and 7 of SANS 1200 LB : Bedding (Pipes)</t>
  </si>
  <si>
    <t>Concrete pipes</t>
  </si>
  <si>
    <t>Pipes shall be jointed with ogee joints with rubber collars or socket and spigot joints with rubber rings</t>
  </si>
  <si>
    <t>Polypropylene pipes 54mm diameter and under shall be seamless copper coloured class 16 pipes jointed with fast-fuse heat welded thermoplastic or brass compression fittings as designed for use with copper pipes as stated</t>
  </si>
  <si>
    <t>Pipes shall be firmly fixed to walls etc with coloured nylon snap-in pipe clips with provision for accommodating thermal movement and jointed and fixed strictly in accordance with the manufacturer's instructions</t>
  </si>
  <si>
    <t>Polypropylene pipes 63mm diameter and over shall be class 12 pipes jointed with cast iron "Supraclamp" running joints</t>
  </si>
  <si>
    <t>Fusion welded bends, once or twice mitred as necessary, and tees shall be factory manufactured</t>
  </si>
  <si>
    <t>Fusion welded bends and tees shall include jointing to pipes with PVC rubber ring double Z joint couplers</t>
  </si>
  <si>
    <t>Branch tees shall include flanged and bolted joints to branch pipes in addition and for brass compression male iron to copper straight couplers</t>
  </si>
  <si>
    <t>Reducers shall include jointing to pipes with PVC rubber ring double Z joint couplers and reducers shall be of sufficient overall length to accommodate same</t>
  </si>
  <si>
    <t>All pipes shall be jointed and fixed strictly in accordance with the manufacturer's instructions</t>
  </si>
  <si>
    <t>All pipe diameters are nominal external</t>
  </si>
  <si>
    <t>uPVC pipes and fittings</t>
  </si>
  <si>
    <t>Soil, waste and vent pipes and fittings shall be solvent weld jointed</t>
  </si>
  <si>
    <t>uPVC class 34 drainage pipes</t>
  </si>
  <si>
    <t>Filling to trenches for pipes shall consist of a 300mm bedding cradle of selected granular material compacted to 90% Mod AASHTO density, selected blanket fill 200mm in depth compacted in 100mm layers to 90% Mod AASHTO density and selected fill from the excavations compacted in 150mm layers to 93% Mod AASHTO density</t>
  </si>
  <si>
    <t>uPVC pressure pipes and fittings</t>
  </si>
  <si>
    <t>Pipes for water supply shall be of the class stated</t>
  </si>
  <si>
    <t>Pipes of 40mm diameter and smaller shall be plain ended with solvent welded uPVC loose sockets and fittings</t>
  </si>
  <si>
    <t>Pipes of 50mm diameter and greater shall have sockets and spigots with push in type integral rubber ring joints.  Bends shall be uPVC and all other fittings shall be cast iron, all with similar push-in type joints</t>
  </si>
  <si>
    <t>Where fittings have reducing ends or branches they are described as "reducing".  In the case of pipes with diameters not exceeding 60mm only the largest end or branch size is given. Should the contractor wish to use other fittings and bushes or reducers he may do so on the understanding that no claim in this regard will be entertained.  In the case of pipes with diameters exceeding 60mm all sizes are given and no claim for extra bushes, reducers, etc will be entertained</t>
  </si>
  <si>
    <t>Exposed concrete surfaces</t>
  </si>
  <si>
    <t>Exposed surfaces of concrete stormwater channels, cover slabs, inspection eye marker slabs, gulley tops, cleaning eye tops, catchpits, inspection chambers, etc shall be finished smooth with plaster</t>
  </si>
  <si>
    <t>Excavations</t>
  </si>
  <si>
    <t>No claim for rock excavation will be entertained unless the contractor has timeously notified the quantity surveyor thereof prior to backfilling</t>
  </si>
  <si>
    <t>Soft rock and "hard rock" shall be as defined in "Earthworks"</t>
  </si>
  <si>
    <t>Holes for pipes</t>
  </si>
  <si>
    <t>Holes for pipes, cutting and fitting around pipes, the making good thereof, etc. in brick and/or concrete sidewalls of catch pits, manholes, valve chambers, etc. shall be deemed to be included in descriptions of pipework</t>
  </si>
  <si>
    <t>Tendered rates must make provision for this as no additional claims in this regard will afterwards be entertained</t>
  </si>
  <si>
    <t>Descriptions for the testing of plumbing and drainage installations shall be deemed to cater for all testing apparatus, labour, etc. and shall be done strictly as directed by and in accordance to the principal agent's instructions, including for re-testing after taking out and making good all defective work to his entire satisfaction</t>
  </si>
  <si>
    <t>SOIL DRAINAGE</t>
  </si>
  <si>
    <t>Heavy duty (Class 34) PVC-U sewer and drain pipes with sockets and rubber rings to SANS 791 including all excavations, bedding, backfilling, etc</t>
  </si>
  <si>
    <t>16.85</t>
  </si>
  <si>
    <t>110mm Pipes vertically or ramped to cleaning eyes, etc (no excavation)</t>
  </si>
  <si>
    <t>81.2</t>
  </si>
  <si>
    <t>110mm Pipes including excavations not exceeding 1m deep</t>
  </si>
  <si>
    <t>110mm Pipes including excavations exceeding 1m and not exceeding 2m deep</t>
  </si>
  <si>
    <t>110mm Pipes including excavations exceeding 2m and not exceeding 3m deep</t>
  </si>
  <si>
    <t>Extra over heavy duty (Class 34) PVC-U sewer and drain pipes for fittings</t>
  </si>
  <si>
    <t>81.3</t>
  </si>
  <si>
    <t>110mm Junction</t>
  </si>
  <si>
    <t>81.4</t>
  </si>
  <si>
    <t>uPVC gulleys</t>
  </si>
  <si>
    <t>110mm Dished gulley not exceeding 500mm deep including standard precast concrete surround and uPVC grating</t>
  </si>
  <si>
    <t>Precast concrete circular inspection chambers, including benching and cover slabs (channels and cast iron covers elsewhere)</t>
  </si>
  <si>
    <t>1000mm Diameter inspection chamber not exceeding 1000mm deep internally</t>
  </si>
  <si>
    <t>1000mm Diameter inspection chamber exceeding 1000mm and not exceeding 2000mm deep internally</t>
  </si>
  <si>
    <t>1000mm Diameter inspection chamber exceeding 2000mm and not exceeding 3000mm deep internally</t>
  </si>
  <si>
    <t>Normal duty PVC-U sewer channels</t>
  </si>
  <si>
    <t>160mm Channels in bottoms of inspection chambers</t>
  </si>
  <si>
    <t>Extra over normal duty PVC-U sewer channels for fittings</t>
  </si>
  <si>
    <t>160mm Bend</t>
  </si>
  <si>
    <t>160mm Junction</t>
  </si>
  <si>
    <t>Cast iron covers etc</t>
  </si>
  <si>
    <t>550mm Diameter x 71kg type 4 manhole cover and frame</t>
  </si>
  <si>
    <t>550mm Diameter x 176kg type 2A pavement manhole cover and frame</t>
  </si>
  <si>
    <t>17.94</t>
  </si>
  <si>
    <t>Extra over excavation in earth for pipe trenches, chambers, etc for excavation in soft rock</t>
  </si>
  <si>
    <t>17.95</t>
  </si>
  <si>
    <t>Extra over excavation in earth for pipe trenches, chambers, etc for excavation in hard rock</t>
  </si>
  <si>
    <t>Concrete encasing to 110mm horizontal pipes</t>
  </si>
  <si>
    <t>Concrete encasing to 110mm bend</t>
  </si>
  <si>
    <t>300 x 300 x 50mm Precast concrete inspection eye marker slab set in ground</t>
  </si>
  <si>
    <t>82.12</t>
  </si>
  <si>
    <t>uPVC bent cleaning eye with removable cover jointed to 110mm PVC-U pipe</t>
  </si>
  <si>
    <t>265 x 265mm x 9kg Type 14A cast iron cover and frame over rodding eye (rodding eye elsewhere), including concrete encasing</t>
  </si>
  <si>
    <t>Cutting into side of existing inspection chamber for and connecting 110mm pipe, including inserting 110mm channel junction and making good concrete benching</t>
  </si>
  <si>
    <t>Testing soil drainage system</t>
  </si>
  <si>
    <t>Class 16 PVC-U pressure pipes with rubber ring joints including all excavations, bedding, backfilling, etc</t>
  </si>
  <si>
    <t>50mm Diameter pipes in trenches</t>
  </si>
  <si>
    <t>63mm Diameter pipes in trenches</t>
  </si>
  <si>
    <t>110mm Diameter pipes in trenches</t>
  </si>
  <si>
    <t>Extra over class 16 PVC-U pressure pipes for uPVC pressure fittings with rubber rings</t>
  </si>
  <si>
    <t>50mm Elbow</t>
  </si>
  <si>
    <t>63mm Elbow</t>
  </si>
  <si>
    <t>110mm Elbow</t>
  </si>
  <si>
    <t>50mm Tee</t>
  </si>
  <si>
    <t>50 x 25mm Male adaptor</t>
  </si>
  <si>
    <t>Extra over class 16 PVC-U pressure pipes for cast iron pressure fittings</t>
  </si>
  <si>
    <t>63 x 50mm Reducer</t>
  </si>
  <si>
    <t>110 x 50mm Reducer</t>
  </si>
  <si>
    <t>63mm Tee</t>
  </si>
  <si>
    <t>110mm Tee</t>
  </si>
  <si>
    <t>63 x 50 x 63mm Reducing tee</t>
  </si>
  <si>
    <t>110 x 50 x 110mm Reducing tee</t>
  </si>
  <si>
    <t>110 x 63 x 110mm Reducing tee</t>
  </si>
  <si>
    <t>50mm End cap</t>
  </si>
  <si>
    <t>50 x 25mm Saddle</t>
  </si>
  <si>
    <t>63 x 25mm Saddle</t>
  </si>
  <si>
    <t>110 x 25mm Saddle</t>
  </si>
  <si>
    <t>63mm Flanged adaptor</t>
  </si>
  <si>
    <t>110mm Flanged adaptor</t>
  </si>
  <si>
    <t>110mm Hydrant tee drilled to table 16, including connecting bolts, gaskets, etc</t>
  </si>
  <si>
    <t>Class 10 HDPe type PE 100 pipes in accordance with SANS 533 Specification</t>
  </si>
  <si>
    <t>25mm Diameter pipes in trenches</t>
  </si>
  <si>
    <t>Extra over Class 10 HDPe type PE 100 pipes for Class 16 compression fittings</t>
  </si>
  <si>
    <t>Resilient seal rubberised metal gate valves in accordance with SANS 664, Class 16 waterworks applications with cap top, plain thrust collar, non-rising spindle and anti-clockwise closing</t>
  </si>
  <si>
    <t>65mm Flanged drilled to SANS 1123 Table 16 including marking of kerbs opposite valve</t>
  </si>
  <si>
    <t>100mm Flanged drilled to SANS 1123 Table 16 including marking of kerbs opposite valve</t>
  </si>
  <si>
    <t>Valve chambers, etc</t>
  </si>
  <si>
    <t>225 x 225mm Type 11B cast iron stopcock box to SANS 558 with hinged cover including brick chamber below not exceeding 750mm deep internally and set into and including 375 x 375 x 100mm thick 15MPa/19mm unreinforced concrete surround smooth trowelled with a steel trowel including all excavation, backfilling, etc</t>
  </si>
  <si>
    <t>Fire hydrant assembly</t>
  </si>
  <si>
    <t>Tamper proof fire hydrant valve including galvanised 90 degree bend and flange connecting galvanised pipe between bend and hydrant as per drawings</t>
  </si>
  <si>
    <t>Thrust blocks</t>
  </si>
  <si>
    <t>20MPa/19mm concrete in thrust blocks</t>
  </si>
  <si>
    <t>Rough formwork (degree of accuracy II) to thrust blocks</t>
  </si>
  <si>
    <t>Extra over excavation for trenches, chambers, etc for excavation in soft rock</t>
  </si>
  <si>
    <t>Extra over excavation for trenches, chambers, etc for excavation in hard rock</t>
  </si>
  <si>
    <t>Testing water network system</t>
  </si>
  <si>
    <t>General Site Works</t>
  </si>
  <si>
    <t>Roads, paving, etc</t>
  </si>
  <si>
    <t>Screen walls, Fencing, etc</t>
  </si>
  <si>
    <t>Site services</t>
  </si>
  <si>
    <t>SECTION NO 3</t>
  </si>
  <si>
    <t>PROVISIONAL SUMS</t>
  </si>
  <si>
    <t>Provisional sums are for material and equipment supplied and installed complete by firms of specialists</t>
  </si>
  <si>
    <t>Profit</t>
  </si>
  <si>
    <t>Where stated, the contractor may allow for profit if required</t>
  </si>
  <si>
    <t>Builder's work</t>
  </si>
  <si>
    <t>Builder's work in connection with specialist services is given elsewhere in these bills of quantities</t>
  </si>
  <si>
    <t>PROVISIONAL SUMS FOR NOMINATED OR SELECTED SUBCONTRACT WORKS</t>
  </si>
  <si>
    <t>Signage</t>
  </si>
  <si>
    <t>Allow for profit on above if required</t>
  </si>
  <si>
    <t>Allow for attendance</t>
  </si>
  <si>
    <t>Electrical installation</t>
  </si>
  <si>
    <t>Air-conditioning and ventilation</t>
  </si>
  <si>
    <t>Kitchen cupboards and counters</t>
  </si>
  <si>
    <t>Turnstiles</t>
  </si>
  <si>
    <t>Vehicle control systems</t>
  </si>
  <si>
    <t>Water holding tanks</t>
  </si>
  <si>
    <t>Booster pumps</t>
  </si>
  <si>
    <t>Screens and gates</t>
  </si>
  <si>
    <t>Seating benches</t>
  </si>
  <si>
    <t>Landscaping and irrigation</t>
  </si>
  <si>
    <t>Upgrading of the Western Gate</t>
  </si>
  <si>
    <t>EXTERNAL WORK</t>
  </si>
  <si>
    <t>*</t>
  </si>
  <si>
    <t>END</t>
  </si>
  <si>
    <t>ASCII</t>
  </si>
  <si>
    <t>SCHEDULE F</t>
  </si>
  <si>
    <t>"Hard rock" shall mean granite, quartzitic sandstone or other rock of similar hardness, the removal of which requires drilling, wedging and splitting or the use of explosives  "Soft rock" shall mean hard material, the removal of which warrants the use of pneumatic tools and includes hard shale, ferricite, compact ouklip and material of similar hardness  "Earth" shall mean all ground other than that classified as "hard rock" or "soft rock" and shall include made-up ground and any loose stones or pieces of concrete not exceeding 0,03m3 in volume</t>
  </si>
  <si>
    <t>Carried to Collection</t>
  </si>
  <si>
    <t>R</t>
  </si>
  <si>
    <t>COLLECTION</t>
  </si>
  <si>
    <t>Page No</t>
  </si>
  <si>
    <t xml:space="preserve">Carried forward to Summary Section No 1 </t>
  </si>
  <si>
    <t>Total Brought from Page No</t>
  </si>
  <si>
    <t>Carried forward to Summary Section No 2</t>
  </si>
  <si>
    <t>Carried forward to Summary Section No 1</t>
  </si>
  <si>
    <t xml:space="preserve">Carried to Summary </t>
  </si>
  <si>
    <t>Carried to Summary</t>
  </si>
  <si>
    <t>SECTION SUMMARY-EXTERNAL WORK</t>
  </si>
  <si>
    <t>TOTAL CARRIED TO FINAL SUMMARY</t>
  </si>
  <si>
    <t>PROVISIONAL SUMS RATE</t>
  </si>
  <si>
    <t>Provide the amount of R500,000.00 (Five hundred thousand Rand) for landscaping and irrigation</t>
  </si>
  <si>
    <t>Provide the amount of R200,000.00 (Two hundred Rand) for screens and gates including all concrete bases or footings, paintwork, etc and installed complete</t>
  </si>
  <si>
    <t>Provide the amount of R60,000.00 (Sixty thousand Rand) for seating benches</t>
  </si>
  <si>
    <t>Provide the amount of R30,000.00 (Thirty thousand Rand) for the air-conditioning and ventilation installation including connection to electrical supply</t>
  </si>
  <si>
    <t>Provide the amount of R60,000.00 (Sixty thousand Rand) for kitchen cupboards and counters</t>
  </si>
  <si>
    <t>Provide the amount of R90,000.00 (Ninety thousand Rand) for turnstiles</t>
  </si>
  <si>
    <t>Provide the amount of R430,000.00 (Four hundred and thirty Rand) for low-level water holding tanks</t>
  </si>
  <si>
    <t>Provide the amount of R88,500.00 (Eighty eighty thousand five hundred Rand ) for booster pumps</t>
  </si>
  <si>
    <t xml:space="preserve">AMOUNT </t>
  </si>
  <si>
    <t>Provide the amount of R1 500,000.00(One million five hundred Rand) for the upgrading of the Western Gate</t>
  </si>
  <si>
    <t>Provide the amount of R440,000.00 (Four hundred and forty thousand Rand) for signage</t>
  </si>
  <si>
    <t>Provide the amount of R920,000.00 (Nine hundred and twenty Rand) for the complete electrical installation</t>
  </si>
  <si>
    <t>Provide the amount of R360,000.00 (Three hundred and sixty thousand Rand) for entrance booms and other vehicular control systems</t>
  </si>
  <si>
    <t>CONCRETE, FORMWORK &amp;</t>
  </si>
  <si>
    <t xml:space="preserve">Amount 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</si>
</sst>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R&quot;\ #,##0.00"/>
    <numFmt numFmtId="165" formatCode="&quot;R&quot;#,##0.00"/>
    <numFmt numFmtId="166" formatCode="#\ ##0.00"/>
    <numFmt numFmtId="167" formatCode="#\ ##0.0"/>
    <numFmt numFmtId="168" formatCode="#,##0.0"/>
    <numFmt numFmtId="169" formatCode="0.000"/>
  </numFmts>
  <fonts count="32" x14ac:knownFonts="1">
    <font>
      <sz val="1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sz val="9"/>
      <name val="Calibri"/>
      <family val="2"/>
      <scheme val="minor"/>
    </font>
    <font>
      <b/>
      <sz val="9"/>
      <name val="Arial"/>
      <family val="2"/>
    </font>
    <font>
      <sz val="8"/>
      <name val="Calibri"/>
      <family val="2"/>
      <scheme val="minor"/>
    </font>
    <font>
      <sz val="8"/>
      <name val="Arial"/>
      <family val="2"/>
    </font>
    <font>
      <b/>
      <sz val="8"/>
      <name val="Arial"/>
      <family val="2"/>
    </font>
    <font>
      <sz val="8"/>
      <color rgb="FFFF0000"/>
      <name val="Arial"/>
      <family val="2"/>
    </font>
    <font>
      <sz val="10"/>
      <name val="Calibri"/>
      <family val="2"/>
      <scheme val="minor"/>
    </font>
    <font>
      <b/>
      <u/>
      <sz val="10"/>
      <name val="Arial"/>
      <family val="2"/>
    </font>
    <font>
      <sz val="9"/>
      <name val="Arial"/>
      <family val="2"/>
    </font>
    <font>
      <strike/>
      <sz val="9"/>
      <name val="Arial"/>
      <family val="2"/>
    </font>
    <font>
      <sz val="9"/>
      <color rgb="FFFF0000"/>
      <name val="Arial"/>
      <family val="2"/>
    </font>
    <font>
      <sz val="10"/>
      <name val="Arial"/>
      <family val="2"/>
    </font>
    <font>
      <sz val="9"/>
      <name val="Calibri"/>
      <family val="2"/>
      <scheme val="minor"/>
    </font>
    <font>
      <sz val="9"/>
      <name val="Arial"/>
      <family val="2"/>
    </font>
    <font>
      <sz val="10"/>
      <name val="Calibri"/>
      <family val="2"/>
      <scheme val="minor"/>
    </font>
    <font>
      <b/>
      <u/>
      <sz val="10"/>
      <name val="Arial"/>
      <family val="2"/>
    </font>
    <font>
      <sz val="10"/>
      <name val="Arial"/>
      <family val="2"/>
    </font>
    <font>
      <sz val="10"/>
      <name val="Courier"/>
      <family val="3"/>
    </font>
    <font>
      <sz val="11"/>
      <color theme="1"/>
      <name val="Arial"/>
      <family val="2"/>
    </font>
    <font>
      <sz val="8"/>
      <color theme="1"/>
      <name val="Arial"/>
      <family val="2"/>
    </font>
    <font>
      <sz val="8"/>
      <color indexed="8"/>
      <name val="Arial"/>
      <family val="2"/>
    </font>
    <font>
      <b/>
      <sz val="10"/>
      <name val="Arial"/>
      <family val="2"/>
    </font>
    <font>
      <b/>
      <sz val="11"/>
      <color theme="1"/>
      <name val="Calibri"/>
      <family val="2"/>
      <scheme val="minor"/>
    </font>
    <font>
      <u/>
      <sz val="11"/>
      <color theme="1"/>
      <name val="Calibri"/>
      <family val="2"/>
      <scheme val="minor"/>
    </font>
    <font>
      <b/>
      <sz val="11"/>
      <color theme="1"/>
      <name val="Arial"/>
      <family val="2"/>
    </font>
    <font>
      <b/>
      <u/>
      <sz val="11"/>
      <color theme="1"/>
      <name val="Calibri"/>
      <family val="2"/>
      <scheme val="minor"/>
    </font>
    <font>
      <vertAlign val="superscript"/>
      <sz val="11"/>
      <color theme="1"/>
      <name val="Calibri"/>
      <family val="2"/>
      <scheme val="minor"/>
    </font>
  </fonts>
  <fills count="6">
    <fill>
      <patternFill patternType="none"/>
    </fill>
    <fill>
      <patternFill patternType="gray125"/>
    </fill>
    <fill>
      <patternFill patternType="solid">
        <fgColor rgb="FFF2F2F2"/>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20">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style="thin">
        <color auto="1"/>
      </bottom>
      <diagonal/>
    </border>
    <border>
      <left style="thin">
        <color auto="1"/>
      </left>
      <right/>
      <top/>
      <bottom/>
      <diagonal/>
    </border>
    <border>
      <left style="medium">
        <color indexed="64"/>
      </left>
      <right/>
      <top/>
      <bottom/>
      <diagonal/>
    </border>
    <border>
      <left/>
      <right style="thin">
        <color auto="1"/>
      </right>
      <top style="thin">
        <color auto="1"/>
      </top>
      <bottom style="thin">
        <color auto="1"/>
      </bottom>
      <diagonal/>
    </border>
    <border>
      <left/>
      <right/>
      <top style="thin">
        <color auto="1"/>
      </top>
      <bottom/>
      <diagonal/>
    </border>
    <border>
      <left style="thin">
        <color indexed="0"/>
      </left>
      <right style="thin">
        <color indexed="0"/>
      </right>
      <top/>
      <bottom/>
      <diagonal/>
    </border>
    <border>
      <left style="thin">
        <color indexed="64"/>
      </left>
      <right style="thin">
        <color indexed="64"/>
      </right>
      <top/>
      <bottom/>
      <diagonal/>
    </border>
    <border>
      <left style="thin">
        <color indexed="0"/>
      </left>
      <right/>
      <top/>
      <bottom/>
      <diagonal/>
    </border>
    <border>
      <left style="thin">
        <color indexed="64"/>
      </left>
      <right/>
      <top/>
      <bottom/>
      <diagonal/>
    </border>
    <border>
      <left/>
      <right style="thin">
        <color indexed="64"/>
      </right>
      <top/>
      <bottom style="thin">
        <color auto="1"/>
      </bottom>
      <diagonal/>
    </border>
    <border>
      <left/>
      <right/>
      <top/>
      <bottom style="thin">
        <color indexed="64"/>
      </bottom>
      <diagonal/>
    </border>
    <border>
      <left style="thin">
        <color indexed="64"/>
      </left>
      <right style="thin">
        <color indexed="64"/>
      </right>
      <top/>
      <bottom style="thin">
        <color auto="1"/>
      </bottom>
      <diagonal/>
    </border>
    <border>
      <left style="thin">
        <color auto="1"/>
      </left>
      <right/>
      <top/>
      <bottom style="thin">
        <color auto="1"/>
      </bottom>
      <diagonal/>
    </border>
    <border>
      <left style="thin">
        <color indexed="64"/>
      </left>
      <right style="thin">
        <color indexed="64"/>
      </right>
      <top style="thin">
        <color auto="1"/>
      </top>
      <bottom/>
      <diagonal/>
    </border>
    <border>
      <left/>
      <right style="thin">
        <color auto="1"/>
      </right>
      <top style="thin">
        <color auto="1"/>
      </top>
      <bottom/>
      <diagonal/>
    </border>
  </borders>
  <cellStyleXfs count="5">
    <xf numFmtId="0" fontId="0" fillId="0" borderId="0"/>
    <xf numFmtId="9" fontId="4" fillId="0" borderId="0" applyFont="0" applyFill="0" applyBorder="0" applyAlignment="0" applyProtection="0"/>
    <xf numFmtId="0" fontId="3" fillId="0" borderId="0"/>
    <xf numFmtId="0" fontId="22" fillId="0" borderId="0"/>
    <xf numFmtId="0" fontId="2" fillId="0" borderId="0"/>
  </cellStyleXfs>
  <cellXfs count="431">
    <xf numFmtId="0" fontId="0" fillId="0" borderId="0" xfId="0"/>
    <xf numFmtId="0" fontId="5" fillId="0" borderId="0" xfId="0" applyFont="1"/>
    <xf numFmtId="0" fontId="6" fillId="0" borderId="0" xfId="0" applyFont="1" applyAlignment="1">
      <alignment horizontal="center" vertical="top"/>
    </xf>
    <xf numFmtId="2" fontId="5" fillId="0" borderId="0" xfId="0" applyNumberFormat="1" applyFont="1" applyAlignment="1">
      <alignment horizontal="right"/>
    </xf>
    <xf numFmtId="164" fontId="5" fillId="0" borderId="0" xfId="0" applyNumberFormat="1" applyFont="1"/>
    <xf numFmtId="0" fontId="6" fillId="0" borderId="0" xfId="0" applyFont="1" applyAlignment="1">
      <alignment horizontal="left" vertical="top"/>
    </xf>
    <xf numFmtId="0" fontId="7" fillId="0" borderId="0" xfId="0" applyFont="1"/>
    <xf numFmtId="2" fontId="7" fillId="0" borderId="0" xfId="0" applyNumberFormat="1" applyFont="1" applyAlignment="1">
      <alignment horizontal="right"/>
    </xf>
    <xf numFmtId="0" fontId="8" fillId="0" borderId="0" xfId="0" applyFont="1" applyAlignment="1">
      <alignment vertical="top" wrapText="1"/>
    </xf>
    <xf numFmtId="0" fontId="9" fillId="0" borderId="1" xfId="0" applyFont="1" applyBorder="1" applyAlignment="1">
      <alignment horizontal="center" vertical="top" wrapText="1"/>
    </xf>
    <xf numFmtId="2" fontId="9" fillId="0" borderId="1" xfId="0" applyNumberFormat="1" applyFont="1" applyBorder="1" applyAlignment="1">
      <alignment horizontal="right" vertical="top" wrapText="1"/>
    </xf>
    <xf numFmtId="49" fontId="9" fillId="0" borderId="3" xfId="0" applyNumberFormat="1" applyFont="1" applyBorder="1" applyAlignment="1">
      <alignment horizontal="left" vertical="top" wrapText="1"/>
    </xf>
    <xf numFmtId="0" fontId="8" fillId="0" borderId="4" xfId="0" applyFont="1" applyBorder="1" applyAlignment="1">
      <alignment vertical="top" wrapText="1"/>
    </xf>
    <xf numFmtId="49" fontId="9" fillId="0" borderId="4" xfId="0" applyNumberFormat="1" applyFont="1" applyBorder="1" applyAlignment="1">
      <alignment horizontal="left" vertical="top" wrapText="1"/>
    </xf>
    <xf numFmtId="2" fontId="8" fillId="0" borderId="4" xfId="0" applyNumberFormat="1" applyFont="1" applyBorder="1" applyAlignment="1">
      <alignment horizontal="right" vertical="top" wrapText="1"/>
    </xf>
    <xf numFmtId="0" fontId="8" fillId="0" borderId="3" xfId="0" applyFont="1" applyBorder="1" applyAlignment="1">
      <alignment vertical="top" wrapText="1"/>
    </xf>
    <xf numFmtId="49" fontId="8" fillId="0" borderId="4" xfId="0" applyNumberFormat="1" applyFont="1" applyBorder="1" applyAlignment="1">
      <alignment horizontal="left" vertical="top" wrapText="1"/>
    </xf>
    <xf numFmtId="49" fontId="8" fillId="0" borderId="4" xfId="0" applyNumberFormat="1" applyFont="1" applyBorder="1" applyAlignment="1">
      <alignment horizontal="center" vertical="top" wrapText="1"/>
    </xf>
    <xf numFmtId="0" fontId="8" fillId="0" borderId="0" xfId="0" applyFont="1" applyAlignment="1">
      <alignment vertical="center" wrapText="1"/>
    </xf>
    <xf numFmtId="0" fontId="9" fillId="0" borderId="1" xfId="0" applyFont="1" applyBorder="1" applyAlignment="1">
      <alignment horizontal="left" vertical="center"/>
    </xf>
    <xf numFmtId="0" fontId="8" fillId="0" borderId="1" xfId="0" applyFont="1" applyBorder="1" applyAlignment="1">
      <alignment vertical="center" wrapText="1"/>
    </xf>
    <xf numFmtId="0" fontId="8" fillId="0" borderId="5" xfId="0" applyFont="1" applyBorder="1" applyAlignment="1">
      <alignment vertical="center" wrapText="1"/>
    </xf>
    <xf numFmtId="2" fontId="8" fillId="0" borderId="5" xfId="0" applyNumberFormat="1" applyFont="1" applyBorder="1" applyAlignment="1">
      <alignment horizontal="right" vertical="center" wrapText="1"/>
    </xf>
    <xf numFmtId="0" fontId="9" fillId="0" borderId="3" xfId="0" applyFont="1" applyBorder="1" applyAlignment="1">
      <alignment vertical="top" wrapText="1"/>
    </xf>
    <xf numFmtId="2" fontId="8" fillId="0" borderId="3" xfId="0" applyNumberFormat="1" applyFont="1" applyBorder="1" applyAlignment="1">
      <alignment horizontal="right" vertical="top" wrapText="1"/>
    </xf>
    <xf numFmtId="49" fontId="8" fillId="0" borderId="3" xfId="0" applyNumberFormat="1" applyFont="1" applyBorder="1" applyAlignment="1">
      <alignment horizontal="left" vertical="top" wrapText="1"/>
    </xf>
    <xf numFmtId="0" fontId="0" fillId="0" borderId="0" xfId="0" applyAlignment="1">
      <alignment vertical="top"/>
    </xf>
    <xf numFmtId="2" fontId="0" fillId="0" borderId="0" xfId="0" applyNumberFormat="1" applyAlignment="1">
      <alignment horizontal="right" vertical="top"/>
    </xf>
    <xf numFmtId="164" fontId="0" fillId="0" borderId="0" xfId="0" applyNumberFormat="1" applyAlignment="1">
      <alignment vertical="top"/>
    </xf>
    <xf numFmtId="0" fontId="9" fillId="0" borderId="4"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center" vertical="center" wrapText="1"/>
    </xf>
    <xf numFmtId="0" fontId="9" fillId="0" borderId="7" xfId="0" applyFont="1" applyBorder="1" applyAlignment="1">
      <alignment horizontal="left" vertical="center" wrapText="1"/>
    </xf>
    <xf numFmtId="0" fontId="8" fillId="0" borderId="6" xfId="0" applyFont="1" applyBorder="1" applyAlignment="1">
      <alignment vertical="top" wrapText="1"/>
    </xf>
    <xf numFmtId="0" fontId="9" fillId="0" borderId="8" xfId="0" applyFont="1" applyBorder="1" applyAlignment="1">
      <alignment horizontal="center" vertical="top" wrapText="1"/>
    </xf>
    <xf numFmtId="0" fontId="9" fillId="0" borderId="2" xfId="0" applyFont="1" applyBorder="1" applyAlignment="1">
      <alignment horizontal="center" vertical="top" wrapText="1"/>
    </xf>
    <xf numFmtId="0" fontId="11" fillId="0" borderId="0" xfId="0" applyFont="1"/>
    <xf numFmtId="0" fontId="12" fillId="3" borderId="0" xfId="0" applyFont="1" applyFill="1" applyAlignment="1">
      <alignment horizontal="left" vertical="top"/>
    </xf>
    <xf numFmtId="0" fontId="11" fillId="3" borderId="0" xfId="0" applyFont="1" applyFill="1"/>
    <xf numFmtId="4" fontId="11" fillId="0" borderId="0" xfId="0" applyNumberFormat="1" applyFont="1"/>
    <xf numFmtId="165" fontId="11" fillId="0" borderId="0" xfId="0" applyNumberFormat="1" applyFont="1"/>
    <xf numFmtId="0" fontId="13" fillId="0" borderId="0" xfId="0" applyFont="1" applyAlignment="1">
      <alignment vertical="top" wrapText="1"/>
    </xf>
    <xf numFmtId="0" fontId="6" fillId="3" borderId="0" xfId="0" applyFont="1" applyFill="1" applyAlignment="1">
      <alignment horizontal="left" vertical="top"/>
    </xf>
    <xf numFmtId="4" fontId="5" fillId="0" borderId="0" xfId="0" applyNumberFormat="1" applyFont="1"/>
    <xf numFmtId="0" fontId="13" fillId="0" borderId="1" xfId="0" applyFont="1" applyBorder="1" applyAlignment="1">
      <alignment horizontal="center" vertical="top" wrapText="1"/>
    </xf>
    <xf numFmtId="4" fontId="13" fillId="0" borderId="1" xfId="0" applyNumberFormat="1" applyFont="1" applyBorder="1" applyAlignment="1">
      <alignment horizontal="center" vertical="top" wrapText="1"/>
    </xf>
    <xf numFmtId="49" fontId="6" fillId="0" borderId="4" xfId="0" applyNumberFormat="1" applyFont="1" applyBorder="1" applyAlignment="1">
      <alignment horizontal="left" vertical="top" wrapText="1"/>
    </xf>
    <xf numFmtId="0" fontId="13" fillId="0" borderId="4" xfId="0" applyFont="1" applyBorder="1" applyAlignment="1">
      <alignment vertical="top" wrapText="1"/>
    </xf>
    <xf numFmtId="4" fontId="13" fillId="0" borderId="4" xfId="0" applyNumberFormat="1" applyFont="1" applyBorder="1" applyAlignment="1">
      <alignment vertical="top" wrapText="1"/>
    </xf>
    <xf numFmtId="165" fontId="13" fillId="0" borderId="4" xfId="0" applyNumberFormat="1" applyFont="1" applyBorder="1" applyAlignment="1">
      <alignment vertical="top" wrapText="1"/>
    </xf>
    <xf numFmtId="0" fontId="13" fillId="2" borderId="4" xfId="0" applyFont="1" applyFill="1" applyBorder="1" applyAlignment="1">
      <alignment vertical="top" wrapText="1"/>
    </xf>
    <xf numFmtId="4" fontId="13" fillId="2" borderId="4" xfId="0" applyNumberFormat="1" applyFont="1" applyFill="1" applyBorder="1" applyAlignment="1">
      <alignment vertical="top" wrapText="1"/>
    </xf>
    <xf numFmtId="165" fontId="13" fillId="2" borderId="4" xfId="0" applyNumberFormat="1" applyFont="1" applyFill="1" applyBorder="1" applyAlignment="1">
      <alignment vertical="top" wrapText="1"/>
    </xf>
    <xf numFmtId="0" fontId="13" fillId="0" borderId="4" xfId="0" applyFont="1" applyBorder="1" applyAlignment="1">
      <alignment horizontal="center" vertical="top" wrapText="1"/>
    </xf>
    <xf numFmtId="4" fontId="13" fillId="0" borderId="4" xfId="0" applyNumberFormat="1" applyFont="1" applyBorder="1" applyAlignment="1">
      <alignment horizontal="right" vertical="top" wrapText="1"/>
    </xf>
    <xf numFmtId="49" fontId="13" fillId="0" borderId="4" xfId="0" applyNumberFormat="1" applyFont="1" applyBorder="1" applyAlignment="1">
      <alignment horizontal="left" vertical="top" wrapText="1"/>
    </xf>
    <xf numFmtId="49" fontId="13" fillId="0" borderId="4" xfId="0" applyNumberFormat="1" applyFont="1" applyBorder="1" applyAlignment="1">
      <alignment horizontal="center" vertical="top" wrapText="1"/>
    </xf>
    <xf numFmtId="166" fontId="13" fillId="0" borderId="4" xfId="0" applyNumberFormat="1" applyFont="1" applyBorder="1" applyAlignment="1">
      <alignment horizontal="right" vertical="top" wrapText="1"/>
    </xf>
    <xf numFmtId="49" fontId="13" fillId="0" borderId="0" xfId="0" applyNumberFormat="1" applyFont="1" applyAlignment="1">
      <alignment horizontal="center" vertical="top" wrapText="1"/>
    </xf>
    <xf numFmtId="0" fontId="13" fillId="0" borderId="0" xfId="0" applyFont="1" applyAlignment="1">
      <alignment vertical="center" wrapText="1"/>
    </xf>
    <xf numFmtId="0" fontId="13" fillId="0" borderId="1" xfId="0" applyFont="1" applyBorder="1" applyAlignment="1">
      <alignment horizontal="left" vertical="center"/>
    </xf>
    <xf numFmtId="0" fontId="13" fillId="0" borderId="5" xfId="0" applyFont="1" applyBorder="1" applyAlignment="1">
      <alignment vertical="center" wrapText="1"/>
    </xf>
    <xf numFmtId="4" fontId="13" fillId="0" borderId="5" xfId="0" applyNumberFormat="1" applyFont="1" applyBorder="1" applyAlignment="1">
      <alignment vertical="center" wrapText="1"/>
    </xf>
    <xf numFmtId="0" fontId="13" fillId="0" borderId="0" xfId="0" applyFont="1" applyAlignment="1">
      <alignment horizontal="center" vertical="top"/>
    </xf>
    <xf numFmtId="165" fontId="5" fillId="0" borderId="0" xfId="0" applyNumberFormat="1" applyFont="1"/>
    <xf numFmtId="0" fontId="14" fillId="2" borderId="4" xfId="0" applyFont="1" applyFill="1" applyBorder="1" applyAlignment="1">
      <alignment vertical="top" wrapText="1"/>
    </xf>
    <xf numFmtId="49" fontId="14" fillId="0" borderId="4" xfId="0" applyNumberFormat="1" applyFont="1" applyBorder="1" applyAlignment="1">
      <alignment horizontal="left" vertical="top" wrapText="1"/>
    </xf>
    <xf numFmtId="165" fontId="13" fillId="0" borderId="4" xfId="0" applyNumberFormat="1" applyFont="1" applyBorder="1" applyAlignment="1">
      <alignment horizontal="right" vertical="top" wrapText="1"/>
    </xf>
    <xf numFmtId="0" fontId="13" fillId="0" borderId="0" xfId="0" applyFont="1" applyAlignment="1">
      <alignment horizontal="left" vertical="center"/>
    </xf>
    <xf numFmtId="4" fontId="13" fillId="0" borderId="0" xfId="0" applyNumberFormat="1" applyFont="1" applyAlignment="1">
      <alignment vertical="center" wrapText="1"/>
    </xf>
    <xf numFmtId="0" fontId="15" fillId="0" borderId="0" xfId="0" applyFont="1" applyAlignment="1">
      <alignment vertical="top" wrapText="1"/>
    </xf>
    <xf numFmtId="0" fontId="6" fillId="2" borderId="4" xfId="0" applyFont="1" applyFill="1" applyBorder="1" applyAlignment="1">
      <alignment vertical="top" wrapText="1"/>
    </xf>
    <xf numFmtId="0" fontId="12" fillId="0" borderId="0" xfId="0" applyFont="1" applyAlignment="1">
      <alignment horizontal="left" vertical="top"/>
    </xf>
    <xf numFmtId="0" fontId="16" fillId="0" borderId="0" xfId="0" applyFont="1" applyAlignment="1">
      <alignment horizontal="left" vertical="top"/>
    </xf>
    <xf numFmtId="49" fontId="13" fillId="0" borderId="0" xfId="0" applyNumberFormat="1" applyFont="1" applyAlignment="1">
      <alignment horizontal="left" vertical="top" wrapText="1"/>
    </xf>
    <xf numFmtId="4" fontId="13" fillId="0" borderId="0" xfId="0" applyNumberFormat="1" applyFont="1" applyAlignment="1">
      <alignment vertical="top" wrapText="1"/>
    </xf>
    <xf numFmtId="167" fontId="13" fillId="0" borderId="4" xfId="0" applyNumberFormat="1" applyFont="1" applyBorder="1" applyAlignment="1">
      <alignment horizontal="right" vertical="top" wrapText="1"/>
    </xf>
    <xf numFmtId="0" fontId="13" fillId="2" borderId="4" xfId="0" applyFont="1" applyFill="1" applyBorder="1" applyAlignment="1">
      <alignment horizontal="center" vertical="top" wrapText="1"/>
    </xf>
    <xf numFmtId="165" fontId="13" fillId="0" borderId="0" xfId="0" applyNumberFormat="1" applyFont="1" applyAlignment="1">
      <alignment vertical="top" wrapText="1"/>
    </xf>
    <xf numFmtId="0" fontId="13" fillId="0" borderId="0" xfId="0" applyFont="1" applyAlignment="1">
      <alignment horizontal="center" vertical="top" wrapText="1"/>
    </xf>
    <xf numFmtId="0" fontId="13" fillId="2" borderId="0" xfId="0" applyFont="1" applyFill="1" applyAlignment="1">
      <alignment horizontal="center" vertical="top" wrapText="1"/>
    </xf>
    <xf numFmtId="0" fontId="13" fillId="2" borderId="0" xfId="0" applyFont="1" applyFill="1" applyAlignment="1">
      <alignment vertical="top" wrapText="1"/>
    </xf>
    <xf numFmtId="4" fontId="13" fillId="2" borderId="0" xfId="0" applyNumberFormat="1" applyFont="1" applyFill="1" applyAlignment="1">
      <alignment vertical="top" wrapText="1"/>
    </xf>
    <xf numFmtId="165" fontId="13" fillId="2" borderId="0" xfId="0" applyNumberFormat="1" applyFont="1" applyFill="1" applyAlignment="1">
      <alignment vertical="top" wrapText="1"/>
    </xf>
    <xf numFmtId="4" fontId="0" fillId="0" borderId="0" xfId="0" applyNumberFormat="1" applyAlignment="1">
      <alignment vertical="top"/>
    </xf>
    <xf numFmtId="165" fontId="0" fillId="0" borderId="0" xfId="0" applyNumberFormat="1" applyAlignment="1">
      <alignment vertical="top"/>
    </xf>
    <xf numFmtId="0" fontId="17" fillId="0" borderId="0" xfId="0" applyFont="1"/>
    <xf numFmtId="0" fontId="18" fillId="0" borderId="0" xfId="0" applyFont="1" applyAlignment="1">
      <alignment vertical="top" wrapText="1"/>
    </xf>
    <xf numFmtId="0" fontId="18" fillId="0" borderId="1" xfId="0" applyFont="1" applyBorder="1" applyAlignment="1">
      <alignment horizontal="center" vertical="top" wrapText="1"/>
    </xf>
    <xf numFmtId="49" fontId="18" fillId="0" borderId="3" xfId="0" applyNumberFormat="1" applyFont="1" applyBorder="1" applyAlignment="1">
      <alignment horizontal="left" vertical="top" wrapText="1"/>
    </xf>
    <xf numFmtId="49" fontId="18" fillId="0" borderId="4" xfId="0" applyNumberFormat="1" applyFont="1" applyBorder="1" applyAlignment="1">
      <alignment horizontal="left" vertical="top" wrapText="1"/>
    </xf>
    <xf numFmtId="0" fontId="18" fillId="0" borderId="4" xfId="0" applyFont="1" applyBorder="1" applyAlignment="1">
      <alignment vertical="top" wrapText="1"/>
    </xf>
    <xf numFmtId="0" fontId="18" fillId="2" borderId="3" xfId="0" applyFont="1" applyFill="1" applyBorder="1" applyAlignment="1">
      <alignment vertical="top" wrapText="1"/>
    </xf>
    <xf numFmtId="0" fontId="18" fillId="2" borderId="4" xfId="0" applyFont="1" applyFill="1" applyBorder="1" applyAlignment="1">
      <alignment vertical="top" wrapText="1"/>
    </xf>
    <xf numFmtId="0" fontId="18" fillId="0" borderId="3" xfId="0" applyFont="1" applyBorder="1" applyAlignment="1">
      <alignment vertical="top" wrapText="1"/>
    </xf>
    <xf numFmtId="49" fontId="18" fillId="0" borderId="4" xfId="0" applyNumberFormat="1" applyFont="1" applyBorder="1" applyAlignment="1">
      <alignment horizontal="center" vertical="top" wrapText="1"/>
    </xf>
    <xf numFmtId="168" fontId="18" fillId="0" borderId="4" xfId="0" applyNumberFormat="1" applyFont="1" applyBorder="1" applyAlignment="1">
      <alignment horizontal="right" vertical="top" wrapText="1"/>
    </xf>
    <xf numFmtId="0" fontId="18" fillId="0" borderId="0" xfId="0" applyFont="1" applyAlignment="1">
      <alignment vertical="center" wrapText="1"/>
    </xf>
    <xf numFmtId="0" fontId="18" fillId="0" borderId="1" xfId="0" applyFont="1" applyBorder="1" applyAlignment="1">
      <alignment horizontal="left" vertical="center"/>
    </xf>
    <xf numFmtId="0" fontId="18" fillId="0" borderId="5" xfId="0" applyFont="1" applyBorder="1" applyAlignment="1">
      <alignment vertical="center" wrapText="1"/>
    </xf>
    <xf numFmtId="0" fontId="18" fillId="0" borderId="0" xfId="0" applyFont="1" applyAlignment="1">
      <alignment horizontal="center" vertical="top"/>
    </xf>
    <xf numFmtId="3" fontId="18" fillId="0" borderId="4" xfId="0" applyNumberFormat="1" applyFont="1" applyBorder="1" applyAlignment="1">
      <alignment horizontal="right" vertical="top" wrapText="1"/>
    </xf>
    <xf numFmtId="49" fontId="18" fillId="0" borderId="0" xfId="0" applyNumberFormat="1" applyFont="1" applyAlignment="1">
      <alignment horizontal="left" vertical="top" wrapText="1"/>
    </xf>
    <xf numFmtId="0" fontId="18" fillId="2" borderId="0" xfId="0" applyFont="1" applyFill="1" applyAlignment="1">
      <alignment vertical="top" wrapText="1"/>
    </xf>
    <xf numFmtId="49" fontId="18" fillId="0" borderId="0" xfId="0" applyNumberFormat="1" applyFont="1" applyAlignment="1">
      <alignment horizontal="center" vertical="top" wrapText="1"/>
    </xf>
    <xf numFmtId="0" fontId="18" fillId="0" borderId="0" xfId="0" applyFont="1" applyAlignment="1">
      <alignment horizontal="left" vertical="center"/>
    </xf>
    <xf numFmtId="0" fontId="19" fillId="0" borderId="0" xfId="0" applyFont="1"/>
    <xf numFmtId="0" fontId="20" fillId="0" borderId="0" xfId="0" applyFont="1" applyAlignment="1">
      <alignment horizontal="left" vertical="top"/>
    </xf>
    <xf numFmtId="0" fontId="21" fillId="0" borderId="0" xfId="0" applyFont="1" applyAlignment="1">
      <alignment horizontal="left" vertical="top"/>
    </xf>
    <xf numFmtId="0" fontId="18" fillId="0" borderId="4" xfId="0" applyFont="1" applyBorder="1" applyAlignment="1">
      <alignment horizontal="left" vertical="top" wrapText="1"/>
    </xf>
    <xf numFmtId="0" fontId="9" fillId="0" borderId="0" xfId="2" applyFont="1" applyAlignment="1">
      <alignment horizontal="left" vertical="top"/>
    </xf>
    <xf numFmtId="0" fontId="8" fillId="0" borderId="0" xfId="2" applyFont="1" applyAlignment="1">
      <alignment vertical="top" wrapText="1"/>
    </xf>
    <xf numFmtId="0" fontId="8" fillId="0" borderId="0" xfId="3" applyFont="1"/>
    <xf numFmtId="0" fontId="8" fillId="0" borderId="0" xfId="2" applyFont="1" applyAlignment="1">
      <alignment horizontal="center"/>
    </xf>
    <xf numFmtId="0" fontId="23" fillId="0" borderId="0" xfId="2" applyFont="1"/>
    <xf numFmtId="0" fontId="8" fillId="0" borderId="10" xfId="2" applyFont="1" applyBorder="1"/>
    <xf numFmtId="0" fontId="8" fillId="0" borderId="11" xfId="2" applyFont="1" applyBorder="1" applyAlignment="1">
      <alignment horizontal="center"/>
    </xf>
    <xf numFmtId="0" fontId="8" fillId="0" borderId="11" xfId="2" applyFont="1" applyBorder="1" applyAlignment="1">
      <alignment horizontal="center" vertical="center"/>
    </xf>
    <xf numFmtId="0" fontId="8" fillId="0" borderId="10" xfId="2" applyFont="1" applyBorder="1" applyAlignment="1">
      <alignment wrapText="1"/>
    </xf>
    <xf numFmtId="0" fontId="8" fillId="0" borderId="11" xfId="2" applyFont="1" applyBorder="1"/>
    <xf numFmtId="0" fontId="9" fillId="0" borderId="11" xfId="2" applyFont="1" applyBorder="1" applyAlignment="1">
      <alignment horizontal="center" vertical="center"/>
    </xf>
    <xf numFmtId="0" fontId="9" fillId="0" borderId="11" xfId="2" applyFont="1" applyBorder="1"/>
    <xf numFmtId="0" fontId="8" fillId="0" borderId="11" xfId="2" applyFont="1" applyBorder="1" applyAlignment="1">
      <alignment wrapText="1"/>
    </xf>
    <xf numFmtId="0" fontId="8" fillId="0" borderId="0" xfId="2" applyFont="1" applyAlignment="1">
      <alignment horizontal="center" vertical="center"/>
    </xf>
    <xf numFmtId="0" fontId="8" fillId="0" borderId="0" xfId="2" applyFont="1" applyAlignment="1">
      <alignment wrapText="1"/>
    </xf>
    <xf numFmtId="0" fontId="8" fillId="0" borderId="12" xfId="2" applyFont="1" applyBorder="1" applyAlignment="1">
      <alignment wrapText="1"/>
    </xf>
    <xf numFmtId="0" fontId="9" fillId="0" borderId="13" xfId="2" applyFont="1" applyBorder="1" applyAlignment="1">
      <alignment horizontal="left" vertical="center" wrapText="1"/>
    </xf>
    <xf numFmtId="0" fontId="25" fillId="0" borderId="11" xfId="2" applyFont="1" applyBorder="1" applyAlignment="1">
      <alignment horizontal="center" vertical="top" wrapText="1"/>
    </xf>
    <xf numFmtId="0" fontId="25" fillId="0" borderId="13" xfId="2" applyFont="1" applyBorder="1" applyAlignment="1">
      <alignment wrapText="1"/>
    </xf>
    <xf numFmtId="0" fontId="25" fillId="0" borderId="11" xfId="2" applyFont="1" applyBorder="1" applyAlignment="1">
      <alignment horizontal="center" wrapText="1"/>
    </xf>
    <xf numFmtId="0" fontId="25" fillId="0" borderId="11" xfId="2" applyFont="1" applyBorder="1" applyAlignment="1">
      <alignment horizontal="center" vertical="center" wrapText="1"/>
    </xf>
    <xf numFmtId="0" fontId="9" fillId="0" borderId="11" xfId="3" applyFont="1" applyBorder="1" applyAlignment="1">
      <alignment horizontal="center" vertical="center"/>
    </xf>
    <xf numFmtId="0" fontId="8" fillId="0" borderId="11" xfId="3" applyFont="1" applyBorder="1"/>
    <xf numFmtId="0" fontId="9" fillId="0" borderId="10" xfId="2" applyFont="1" applyBorder="1" applyAlignment="1">
      <alignment wrapText="1"/>
    </xf>
    <xf numFmtId="49" fontId="8" fillId="0" borderId="11" xfId="3" applyNumberFormat="1" applyFont="1" applyBorder="1" applyAlignment="1">
      <alignment horizontal="center"/>
    </xf>
    <xf numFmtId="49" fontId="9" fillId="0" borderId="11" xfId="3" applyNumberFormat="1" applyFont="1" applyBorder="1" applyAlignment="1">
      <alignment horizontal="left" wrapText="1"/>
    </xf>
    <xf numFmtId="1" fontId="8" fillId="0" borderId="11" xfId="3" applyNumberFormat="1" applyFont="1" applyBorder="1"/>
    <xf numFmtId="0" fontId="9" fillId="0" borderId="11" xfId="2" applyFont="1" applyBorder="1" applyAlignment="1">
      <alignment horizontal="center"/>
    </xf>
    <xf numFmtId="0" fontId="9" fillId="0" borderId="11" xfId="2" applyFont="1" applyBorder="1" applyAlignment="1">
      <alignment wrapText="1"/>
    </xf>
    <xf numFmtId="0" fontId="8" fillId="0" borderId="13" xfId="2" applyFont="1" applyBorder="1" applyAlignment="1">
      <alignment horizontal="center"/>
    </xf>
    <xf numFmtId="0" fontId="8" fillId="0" borderId="13" xfId="2" applyFont="1" applyBorder="1" applyAlignment="1">
      <alignment horizontal="left" vertical="center"/>
    </xf>
    <xf numFmtId="49" fontId="6" fillId="0" borderId="11" xfId="0" applyNumberFormat="1" applyFont="1" applyBorder="1" applyAlignment="1">
      <alignment horizontal="left" vertical="top" wrapText="1"/>
    </xf>
    <xf numFmtId="0" fontId="13" fillId="2" borderId="11" xfId="0" applyFont="1" applyFill="1" applyBorder="1" applyAlignment="1">
      <alignment vertical="top" wrapText="1"/>
    </xf>
    <xf numFmtId="3" fontId="13" fillId="0" borderId="4" xfId="0" applyNumberFormat="1" applyFont="1" applyBorder="1" applyAlignment="1">
      <alignment horizontal="right" vertical="top" wrapText="1"/>
    </xf>
    <xf numFmtId="0" fontId="13" fillId="0" borderId="11" xfId="0" applyFont="1" applyBorder="1" applyAlignment="1">
      <alignment vertical="top" wrapText="1"/>
    </xf>
    <xf numFmtId="168" fontId="13" fillId="0" borderId="4" xfId="0" applyNumberFormat="1" applyFont="1" applyBorder="1" applyAlignment="1">
      <alignment horizontal="right" vertical="top" wrapText="1"/>
    </xf>
    <xf numFmtId="49" fontId="13" fillId="0" borderId="11" xfId="0" applyNumberFormat="1" applyFont="1" applyBorder="1" applyAlignment="1">
      <alignment horizontal="left" vertical="top" wrapText="1"/>
    </xf>
    <xf numFmtId="0" fontId="13" fillId="0" borderId="1"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xf>
    <xf numFmtId="164" fontId="13" fillId="2" borderId="0" xfId="0" applyNumberFormat="1" applyFont="1" applyFill="1" applyAlignment="1">
      <alignment vertical="top" wrapText="1"/>
    </xf>
    <xf numFmtId="164" fontId="6" fillId="0" borderId="5" xfId="0" applyNumberFormat="1" applyFont="1" applyBorder="1" applyAlignment="1">
      <alignment horizontal="right" vertical="center" wrapText="1"/>
    </xf>
    <xf numFmtId="164" fontId="13" fillId="0" borderId="0" xfId="0" applyNumberFormat="1" applyFont="1" applyAlignment="1">
      <alignment vertical="top" wrapText="1"/>
    </xf>
    <xf numFmtId="0" fontId="6" fillId="0" borderId="0" xfId="0" applyFont="1" applyAlignment="1">
      <alignment vertical="top" wrapText="1"/>
    </xf>
    <xf numFmtId="0" fontId="13" fillId="0" borderId="0" xfId="0" applyFont="1" applyFill="1" applyAlignment="1">
      <alignment vertical="top" wrapText="1"/>
    </xf>
    <xf numFmtId="0" fontId="8" fillId="0" borderId="0" xfId="2" applyFont="1" applyAlignment="1">
      <alignment vertical="top"/>
    </xf>
    <xf numFmtId="0" fontId="8" fillId="0" borderId="0" xfId="2" applyFont="1"/>
    <xf numFmtId="0" fontId="23" fillId="0" borderId="0" xfId="2" applyFont="1" applyAlignment="1">
      <alignment horizontal="left"/>
    </xf>
    <xf numFmtId="0" fontId="8" fillId="0" borderId="0" xfId="2" applyFont="1" applyBorder="1"/>
    <xf numFmtId="49" fontId="13" fillId="0" borderId="0" xfId="0" applyNumberFormat="1" applyFont="1" applyAlignment="1">
      <alignment horizontal="left" vertical="top" wrapText="1"/>
    </xf>
    <xf numFmtId="4" fontId="13" fillId="0" borderId="11" xfId="0" applyNumberFormat="1" applyFont="1" applyBorder="1" applyAlignment="1">
      <alignment horizontal="right" vertical="top" wrapText="1"/>
    </xf>
    <xf numFmtId="4" fontId="13" fillId="2" borderId="11" xfId="0" applyNumberFormat="1" applyFont="1" applyFill="1" applyBorder="1" applyAlignment="1">
      <alignment vertical="top" wrapText="1"/>
    </xf>
    <xf numFmtId="4" fontId="13" fillId="0" borderId="11" xfId="0" applyNumberFormat="1" applyFont="1" applyBorder="1" applyAlignment="1">
      <alignment vertical="top" wrapText="1"/>
    </xf>
    <xf numFmtId="0" fontId="14" fillId="2" borderId="11" xfId="0" applyFont="1" applyFill="1" applyBorder="1" applyAlignment="1">
      <alignment vertical="top" wrapText="1"/>
    </xf>
    <xf numFmtId="49" fontId="14" fillId="0" borderId="11" xfId="0" applyNumberFormat="1" applyFont="1" applyBorder="1" applyAlignment="1">
      <alignment horizontal="left" vertical="top" wrapText="1"/>
    </xf>
    <xf numFmtId="0" fontId="14" fillId="0" borderId="11" xfId="0" applyFont="1" applyBorder="1" applyAlignment="1">
      <alignment vertical="top" wrapText="1"/>
    </xf>
    <xf numFmtId="0" fontId="6" fillId="2" borderId="11" xfId="0" applyFont="1" applyFill="1" applyBorder="1" applyAlignment="1">
      <alignment vertical="top" wrapText="1"/>
    </xf>
    <xf numFmtId="0" fontId="8" fillId="0" borderId="0" xfId="0" applyFont="1" applyFill="1" applyAlignment="1">
      <alignment vertical="top" wrapText="1"/>
    </xf>
    <xf numFmtId="49" fontId="9" fillId="0" borderId="3" xfId="0" applyNumberFormat="1" applyFont="1" applyFill="1" applyBorder="1" applyAlignment="1">
      <alignment horizontal="left" vertical="top" wrapText="1"/>
    </xf>
    <xf numFmtId="0" fontId="8" fillId="0" borderId="4" xfId="0" applyFont="1" applyFill="1" applyBorder="1" applyAlignment="1">
      <alignment vertical="top" wrapText="1"/>
    </xf>
    <xf numFmtId="49" fontId="9" fillId="0" borderId="4" xfId="0" applyNumberFormat="1" applyFont="1" applyFill="1" applyBorder="1" applyAlignment="1">
      <alignment horizontal="left" vertical="top" wrapText="1"/>
    </xf>
    <xf numFmtId="2" fontId="8" fillId="0" borderId="4" xfId="0" applyNumberFormat="1" applyFont="1" applyFill="1" applyBorder="1" applyAlignment="1">
      <alignment horizontal="right" vertical="top" wrapText="1"/>
    </xf>
    <xf numFmtId="164" fontId="8" fillId="0" borderId="4" xfId="0" applyNumberFormat="1" applyFont="1" applyFill="1" applyBorder="1" applyAlignment="1">
      <alignment vertical="top" wrapText="1"/>
    </xf>
    <xf numFmtId="0" fontId="8" fillId="0" borderId="3" xfId="0" applyFont="1" applyFill="1" applyBorder="1" applyAlignment="1">
      <alignment vertical="top" wrapText="1"/>
    </xf>
    <xf numFmtId="49" fontId="8" fillId="0" borderId="4" xfId="0" applyNumberFormat="1" applyFont="1" applyFill="1" applyBorder="1" applyAlignment="1">
      <alignment horizontal="left" vertical="top" wrapText="1"/>
    </xf>
    <xf numFmtId="49" fontId="8" fillId="0" borderId="4" xfId="0" applyNumberFormat="1" applyFont="1" applyFill="1" applyBorder="1" applyAlignment="1">
      <alignment horizontal="center" vertical="top" wrapText="1"/>
    </xf>
    <xf numFmtId="164" fontId="8" fillId="0" borderId="4" xfId="0" applyNumberFormat="1" applyFont="1" applyFill="1" applyBorder="1" applyAlignment="1">
      <alignment horizontal="right" vertical="top" wrapText="1"/>
    </xf>
    <xf numFmtId="9" fontId="13" fillId="0" borderId="0" xfId="1" applyFont="1" applyAlignment="1">
      <alignment vertical="top" wrapText="1"/>
    </xf>
    <xf numFmtId="164" fontId="6" fillId="0" borderId="15" xfId="0" applyNumberFormat="1" applyFont="1" applyBorder="1" applyAlignment="1">
      <alignment vertical="top" wrapText="1"/>
    </xf>
    <xf numFmtId="164" fontId="13" fillId="0" borderId="15" xfId="0" applyNumberFormat="1" applyFont="1" applyBorder="1" applyAlignment="1">
      <alignment vertical="top" wrapText="1"/>
    </xf>
    <xf numFmtId="164" fontId="13" fillId="0" borderId="15" xfId="0" applyNumberFormat="1" applyFont="1" applyFill="1" applyBorder="1" applyAlignment="1">
      <alignment horizontal="right" vertical="top" wrapText="1"/>
    </xf>
    <xf numFmtId="164" fontId="13" fillId="0" borderId="15" xfId="0" applyNumberFormat="1" applyFont="1" applyBorder="1" applyAlignment="1">
      <alignment horizontal="right" vertical="top" wrapText="1"/>
    </xf>
    <xf numFmtId="164" fontId="13" fillId="4" borderId="15" xfId="0" applyNumberFormat="1" applyFont="1" applyFill="1" applyBorder="1" applyAlignment="1">
      <alignment horizontal="right" vertical="top" wrapText="1"/>
    </xf>
    <xf numFmtId="0" fontId="13" fillId="5" borderId="4" xfId="0" applyFont="1" applyFill="1" applyBorder="1" applyAlignment="1">
      <alignment vertical="top" wrapText="1"/>
    </xf>
    <xf numFmtId="0" fontId="6" fillId="0" borderId="0" xfId="0" applyFont="1" applyAlignment="1">
      <alignment horizontal="center" vertical="top" wrapText="1"/>
    </xf>
    <xf numFmtId="4" fontId="6" fillId="0" borderId="0" xfId="0" applyNumberFormat="1" applyFont="1" applyAlignment="1">
      <alignment horizontal="center" vertical="top" wrapText="1"/>
    </xf>
    <xf numFmtId="165" fontId="6" fillId="0" borderId="0" xfId="0" applyNumberFormat="1" applyFont="1" applyAlignment="1">
      <alignment horizontal="center" vertical="top" wrapText="1"/>
    </xf>
    <xf numFmtId="164" fontId="18" fillId="0" borderId="0" xfId="0" applyNumberFormat="1" applyFont="1" applyAlignment="1">
      <alignment vertical="center" wrapText="1"/>
    </xf>
    <xf numFmtId="0" fontId="13" fillId="0" borderId="0" xfId="0" applyFont="1" applyBorder="1" applyAlignment="1">
      <alignment horizontal="left" vertical="center"/>
    </xf>
    <xf numFmtId="0" fontId="13" fillId="0" borderId="0" xfId="0" applyFont="1" applyBorder="1" applyAlignment="1">
      <alignment vertical="center" wrapText="1"/>
    </xf>
    <xf numFmtId="164" fontId="13" fillId="0" borderId="0" xfId="0" applyNumberFormat="1" applyFont="1" applyAlignment="1">
      <alignment horizontal="right" vertical="top" wrapText="1"/>
    </xf>
    <xf numFmtId="164" fontId="13" fillId="0" borderId="5" xfId="0" applyNumberFormat="1" applyFont="1" applyBorder="1" applyAlignment="1">
      <alignment vertical="top" wrapText="1"/>
    </xf>
    <xf numFmtId="164" fontId="6" fillId="0" borderId="5" xfId="0" applyNumberFormat="1" applyFont="1" applyBorder="1" applyAlignment="1">
      <alignment vertical="center" wrapText="1"/>
    </xf>
    <xf numFmtId="165" fontId="8" fillId="0" borderId="0" xfId="0" applyNumberFormat="1" applyFont="1" applyAlignment="1">
      <alignment vertical="top" wrapText="1"/>
    </xf>
    <xf numFmtId="165" fontId="6" fillId="0" borderId="0" xfId="0" applyNumberFormat="1" applyFont="1" applyAlignment="1">
      <alignment vertical="center" wrapText="1"/>
    </xf>
    <xf numFmtId="49" fontId="9" fillId="0" borderId="2" xfId="3" applyNumberFormat="1" applyFont="1" applyBorder="1" applyAlignment="1">
      <alignment horizontal="center"/>
    </xf>
    <xf numFmtId="0" fontId="9" fillId="0" borderId="1" xfId="2" applyFont="1" applyBorder="1" applyAlignment="1">
      <alignment horizontal="center" vertical="top" wrapText="1"/>
    </xf>
    <xf numFmtId="4" fontId="9" fillId="0" borderId="1" xfId="2" applyNumberFormat="1" applyFont="1" applyBorder="1" applyAlignment="1">
      <alignment horizontal="center" vertical="top" wrapText="1"/>
    </xf>
    <xf numFmtId="0" fontId="29" fillId="0" borderId="0" xfId="2" applyFont="1"/>
    <xf numFmtId="0" fontId="9" fillId="0" borderId="13" xfId="2" applyFont="1" applyBorder="1" applyAlignment="1">
      <alignment horizontal="center" vertical="center"/>
    </xf>
    <xf numFmtId="0" fontId="8" fillId="0" borderId="15" xfId="2" applyFont="1" applyBorder="1" applyAlignment="1">
      <alignment horizontal="center"/>
    </xf>
    <xf numFmtId="0" fontId="9" fillId="0" borderId="15" xfId="2" applyFont="1" applyBorder="1" applyAlignment="1">
      <alignment wrapText="1"/>
    </xf>
    <xf numFmtId="0" fontId="2" fillId="0" borderId="0" xfId="4" applyAlignment="1">
      <alignment horizontal="justify" wrapText="1"/>
    </xf>
    <xf numFmtId="0" fontId="30" fillId="0" borderId="0" xfId="4" applyFont="1" applyAlignment="1">
      <alignment horizontal="justify" wrapText="1"/>
    </xf>
    <xf numFmtId="0" fontId="28" fillId="0" borderId="0" xfId="4" applyFont="1" applyAlignment="1">
      <alignment horizontal="justify" wrapText="1"/>
    </xf>
    <xf numFmtId="0" fontId="27" fillId="0" borderId="0" xfId="4" applyFont="1" applyAlignment="1">
      <alignment horizontal="justify" wrapText="1"/>
    </xf>
    <xf numFmtId="0" fontId="2" fillId="0" borderId="5" xfId="4" applyBorder="1" applyAlignment="1">
      <alignment horizontal="justify" wrapText="1"/>
    </xf>
    <xf numFmtId="0" fontId="27" fillId="0" borderId="0" xfId="4" applyFont="1" applyAlignment="1">
      <alignment horizontal="right" wrapText="1"/>
    </xf>
    <xf numFmtId="0" fontId="27" fillId="0" borderId="0" xfId="4" applyFont="1" applyFill="1" applyAlignment="1">
      <alignment horizontal="right" wrapText="1"/>
    </xf>
    <xf numFmtId="0" fontId="27" fillId="0" borderId="0" xfId="4" applyFont="1" applyAlignment="1">
      <alignment horizontal="left" wrapText="1"/>
    </xf>
    <xf numFmtId="0" fontId="2" fillId="0" borderId="0" xfId="4" applyFont="1" applyAlignment="1">
      <alignment horizontal="right" wrapText="1"/>
    </xf>
    <xf numFmtId="0" fontId="27" fillId="0" borderId="5" xfId="4" applyFont="1" applyBorder="1" applyAlignment="1">
      <alignment horizontal="right" wrapText="1"/>
    </xf>
    <xf numFmtId="0" fontId="2" fillId="0" borderId="0" xfId="4" applyBorder="1" applyAlignment="1">
      <alignment horizontal="justify" wrapText="1"/>
    </xf>
    <xf numFmtId="0" fontId="30" fillId="0" borderId="0" xfId="4" applyFont="1" applyBorder="1" applyAlignment="1">
      <alignment horizontal="justify" wrapText="1"/>
    </xf>
    <xf numFmtId="0" fontId="28" fillId="0" borderId="0" xfId="4" applyFont="1" applyBorder="1" applyAlignment="1">
      <alignment horizontal="justify" wrapText="1"/>
    </xf>
    <xf numFmtId="0" fontId="27" fillId="0" borderId="5" xfId="4" applyFont="1" applyBorder="1" applyAlignment="1">
      <alignment horizontal="justify" wrapText="1"/>
    </xf>
    <xf numFmtId="0" fontId="27" fillId="0" borderId="15" xfId="4" applyFont="1" applyBorder="1" applyAlignment="1">
      <alignment horizontal="right" wrapText="1"/>
    </xf>
    <xf numFmtId="0" fontId="27" fillId="0" borderId="8" xfId="4" applyFont="1" applyBorder="1" applyAlignment="1">
      <alignment horizontal="right" wrapText="1"/>
    </xf>
    <xf numFmtId="0" fontId="27" fillId="0" borderId="2" xfId="4" applyFont="1" applyBorder="1" applyAlignment="1">
      <alignment horizontal="right" wrapText="1"/>
    </xf>
    <xf numFmtId="0" fontId="2" fillId="0" borderId="5" xfId="4" applyFill="1" applyBorder="1" applyAlignment="1">
      <alignment horizontal="justify" wrapText="1"/>
    </xf>
    <xf numFmtId="0" fontId="27" fillId="0" borderId="0" xfId="4" applyFont="1" applyBorder="1" applyAlignment="1">
      <alignment horizontal="right" wrapText="1"/>
    </xf>
    <xf numFmtId="0" fontId="2" fillId="0" borderId="0" xfId="4" applyFont="1" applyAlignment="1">
      <alignment horizontal="justify" wrapText="1"/>
    </xf>
    <xf numFmtId="0" fontId="2" fillId="0" borderId="5" xfId="4" applyFont="1" applyBorder="1" applyAlignment="1">
      <alignment horizontal="right" wrapText="1"/>
    </xf>
    <xf numFmtId="0" fontId="2" fillId="0" borderId="5" xfId="4" applyFont="1" applyBorder="1" applyAlignment="1">
      <alignment horizontal="justify" wrapText="1"/>
    </xf>
    <xf numFmtId="0" fontId="2" fillId="0" borderId="0" xfId="4" applyAlignment="1">
      <alignment vertical="top" wrapText="1"/>
    </xf>
    <xf numFmtId="38" fontId="2" fillId="0" borderId="2" xfId="4" applyNumberFormat="1" applyBorder="1" applyAlignment="1">
      <alignment vertical="top" wrapText="1"/>
    </xf>
    <xf numFmtId="0" fontId="2" fillId="0" borderId="5" xfId="4" applyBorder="1" applyAlignment="1">
      <alignment wrapText="1"/>
    </xf>
    <xf numFmtId="0" fontId="2" fillId="0" borderId="1" xfId="4" applyBorder="1" applyAlignment="1">
      <alignment wrapText="1"/>
    </xf>
    <xf numFmtId="0" fontId="2" fillId="0" borderId="2" xfId="4" applyBorder="1" applyAlignment="1">
      <alignment horizontal="center" wrapText="1"/>
    </xf>
    <xf numFmtId="165" fontId="2" fillId="0" borderId="2" xfId="4" applyNumberFormat="1" applyBorder="1" applyAlignment="1">
      <alignment wrapText="1"/>
    </xf>
    <xf numFmtId="165" fontId="2" fillId="0" borderId="0" xfId="4" applyNumberFormat="1" applyBorder="1" applyAlignment="1">
      <alignment wrapText="1"/>
    </xf>
    <xf numFmtId="0" fontId="2" fillId="0" borderId="0" xfId="4" applyAlignment="1">
      <alignment wrapText="1"/>
    </xf>
    <xf numFmtId="38" fontId="2" fillId="0" borderId="11" xfId="4" applyNumberFormat="1" applyBorder="1" applyAlignment="1">
      <alignment vertical="top" wrapText="1"/>
    </xf>
    <xf numFmtId="0" fontId="2" fillId="0" borderId="11" xfId="4" applyBorder="1" applyAlignment="1">
      <alignment horizontal="center" wrapText="1"/>
    </xf>
    <xf numFmtId="38" fontId="2" fillId="0" borderId="11" xfId="4" applyNumberFormat="1" applyBorder="1" applyAlignment="1">
      <alignment horizontal="center" wrapText="1"/>
    </xf>
    <xf numFmtId="165" fontId="2" fillId="0" borderId="0" xfId="4" applyNumberFormat="1" applyAlignment="1">
      <alignment wrapText="1"/>
    </xf>
    <xf numFmtId="0" fontId="27" fillId="0" borderId="0" xfId="4" applyFont="1" applyAlignment="1">
      <alignment vertical="top" wrapText="1"/>
    </xf>
    <xf numFmtId="38" fontId="27" fillId="0" borderId="2" xfId="4" applyNumberFormat="1" applyFont="1" applyBorder="1" applyAlignment="1">
      <alignment vertical="top" wrapText="1"/>
    </xf>
    <xf numFmtId="0" fontId="27" fillId="0" borderId="5" xfId="4" applyFont="1" applyBorder="1" applyAlignment="1">
      <alignment wrapText="1"/>
    </xf>
    <xf numFmtId="0" fontId="27" fillId="0" borderId="8" xfId="4" applyFont="1" applyBorder="1" applyAlignment="1">
      <alignment wrapText="1"/>
    </xf>
    <xf numFmtId="165" fontId="27" fillId="0" borderId="2" xfId="4" applyNumberFormat="1" applyFont="1" applyBorder="1" applyAlignment="1">
      <alignment wrapText="1"/>
    </xf>
    <xf numFmtId="165" fontId="27" fillId="0" borderId="0" xfId="4" applyNumberFormat="1" applyFont="1" applyBorder="1" applyAlignment="1">
      <alignment wrapText="1"/>
    </xf>
    <xf numFmtId="0" fontId="27" fillId="0" borderId="0" xfId="4" applyFont="1" applyAlignment="1">
      <alignment wrapText="1"/>
    </xf>
    <xf numFmtId="38" fontId="2" fillId="0" borderId="0" xfId="4" applyNumberFormat="1" applyAlignment="1">
      <alignment vertical="top" wrapText="1"/>
    </xf>
    <xf numFmtId="0" fontId="2" fillId="0" borderId="16" xfId="4" applyBorder="1" applyAlignment="1">
      <alignment horizontal="center" wrapText="1"/>
    </xf>
    <xf numFmtId="0" fontId="2" fillId="0" borderId="0" xfId="4" applyAlignment="1">
      <alignment horizontal="center" wrapText="1"/>
    </xf>
    <xf numFmtId="0" fontId="2" fillId="0" borderId="0" xfId="4" applyBorder="1" applyAlignment="1">
      <alignment wrapText="1"/>
    </xf>
    <xf numFmtId="38" fontId="27" fillId="0" borderId="0" xfId="4" applyNumberFormat="1" applyFont="1" applyAlignment="1">
      <alignment vertical="top" wrapText="1"/>
    </xf>
    <xf numFmtId="0" fontId="27" fillId="0" borderId="0" xfId="4" applyFont="1" applyAlignment="1">
      <alignment horizontal="center" wrapText="1"/>
    </xf>
    <xf numFmtId="0" fontId="27" fillId="0" borderId="0" xfId="4" applyFont="1" applyFill="1" applyAlignment="1">
      <alignment vertical="top" wrapText="1"/>
    </xf>
    <xf numFmtId="38" fontId="27" fillId="0" borderId="0" xfId="4" applyNumberFormat="1" applyFont="1" applyFill="1" applyAlignment="1">
      <alignment vertical="top" wrapText="1"/>
    </xf>
    <xf numFmtId="0" fontId="27" fillId="0" borderId="0" xfId="4" applyFont="1" applyFill="1" applyAlignment="1">
      <alignment wrapText="1"/>
    </xf>
    <xf numFmtId="0" fontId="27" fillId="0" borderId="0" xfId="4" applyFont="1" applyFill="1" applyAlignment="1">
      <alignment horizontal="center" wrapText="1"/>
    </xf>
    <xf numFmtId="165" fontId="27" fillId="0" borderId="0" xfId="4" applyNumberFormat="1" applyFont="1" applyFill="1" applyBorder="1" applyAlignment="1">
      <alignment wrapText="1"/>
    </xf>
    <xf numFmtId="38" fontId="27" fillId="0" borderId="0" xfId="4" applyNumberFormat="1" applyFont="1" applyBorder="1" applyAlignment="1">
      <alignment vertical="top" wrapText="1"/>
    </xf>
    <xf numFmtId="0" fontId="27" fillId="0" borderId="0" xfId="4" applyFont="1" applyBorder="1" applyAlignment="1">
      <alignment wrapText="1"/>
    </xf>
    <xf numFmtId="0" fontId="2" fillId="0" borderId="0" xfId="4" applyBorder="1" applyAlignment="1">
      <alignment horizontal="center" wrapText="1"/>
    </xf>
    <xf numFmtId="165" fontId="27" fillId="0" borderId="19" xfId="4" applyNumberFormat="1" applyFont="1" applyBorder="1" applyAlignment="1">
      <alignment wrapText="1"/>
    </xf>
    <xf numFmtId="165" fontId="27" fillId="0" borderId="8" xfId="4" applyNumberFormat="1" applyFont="1" applyBorder="1" applyAlignment="1">
      <alignment wrapText="1"/>
    </xf>
    <xf numFmtId="165" fontId="2" fillId="0" borderId="8" xfId="4" applyNumberFormat="1" applyBorder="1" applyAlignment="1">
      <alignment wrapText="1"/>
    </xf>
    <xf numFmtId="0" fontId="2" fillId="0" borderId="18" xfId="4" applyBorder="1" applyAlignment="1">
      <alignment horizontal="center" wrapText="1"/>
    </xf>
    <xf numFmtId="38" fontId="27" fillId="0" borderId="11" xfId="4" applyNumberFormat="1" applyFont="1" applyBorder="1" applyAlignment="1">
      <alignment vertical="top" wrapText="1"/>
    </xf>
    <xf numFmtId="0" fontId="27" fillId="0" borderId="11" xfId="4" applyFont="1" applyBorder="1" applyAlignment="1">
      <alignment horizontal="center" wrapText="1"/>
    </xf>
    <xf numFmtId="0" fontId="2" fillId="0" borderId="11" xfId="4" applyFill="1" applyBorder="1" applyAlignment="1">
      <alignment horizontal="center" wrapText="1"/>
    </xf>
    <xf numFmtId="0" fontId="2" fillId="0" borderId="16" xfId="4" applyFill="1" applyBorder="1" applyAlignment="1">
      <alignment horizontal="center" wrapText="1"/>
    </xf>
    <xf numFmtId="165" fontId="2" fillId="0" borderId="11" xfId="4" applyNumberFormat="1" applyBorder="1" applyAlignment="1">
      <alignment wrapText="1"/>
    </xf>
    <xf numFmtId="165" fontId="2" fillId="0" borderId="16" xfId="4" applyNumberFormat="1" applyBorder="1" applyAlignment="1">
      <alignment wrapText="1"/>
    </xf>
    <xf numFmtId="0" fontId="2" fillId="0" borderId="2" xfId="4" applyFill="1" applyBorder="1" applyAlignment="1">
      <alignment horizontal="center" wrapText="1"/>
    </xf>
    <xf numFmtId="0" fontId="2" fillId="0" borderId="0" xfId="4" applyFill="1" applyAlignment="1">
      <alignment vertical="top" wrapText="1"/>
    </xf>
    <xf numFmtId="38" fontId="2" fillId="0" borderId="2" xfId="4" applyNumberFormat="1" applyFill="1" applyBorder="1" applyAlignment="1">
      <alignment vertical="top" wrapText="1"/>
    </xf>
    <xf numFmtId="0" fontId="2" fillId="0" borderId="5" xfId="4" applyFill="1" applyBorder="1" applyAlignment="1">
      <alignment wrapText="1"/>
    </xf>
    <xf numFmtId="0" fontId="2" fillId="0" borderId="1" xfId="4" applyFill="1" applyBorder="1" applyAlignment="1">
      <alignment wrapText="1"/>
    </xf>
    <xf numFmtId="165" fontId="2" fillId="0" borderId="2" xfId="4" applyNumberFormat="1" applyFill="1" applyBorder="1" applyAlignment="1">
      <alignment wrapText="1"/>
    </xf>
    <xf numFmtId="0" fontId="2" fillId="0" borderId="0" xfId="4" applyFill="1" applyAlignment="1">
      <alignment wrapText="1"/>
    </xf>
    <xf numFmtId="165" fontId="2" fillId="0" borderId="18" xfId="4" applyNumberFormat="1" applyBorder="1" applyAlignment="1">
      <alignment wrapText="1"/>
    </xf>
    <xf numFmtId="40" fontId="2" fillId="0" borderId="11" xfId="4" applyNumberFormat="1" applyBorder="1" applyAlignment="1">
      <alignment horizontal="center" wrapText="1"/>
    </xf>
    <xf numFmtId="165" fontId="27" fillId="0" borderId="11" xfId="4" applyNumberFormat="1" applyFont="1" applyBorder="1" applyAlignment="1">
      <alignment wrapText="1"/>
    </xf>
    <xf numFmtId="0" fontId="27" fillId="0" borderId="2" xfId="4" applyFont="1" applyBorder="1" applyAlignment="1">
      <alignment wrapText="1"/>
    </xf>
    <xf numFmtId="38" fontId="2" fillId="0" borderId="18" xfId="4" applyNumberFormat="1" applyBorder="1" applyAlignment="1">
      <alignment vertical="top" wrapText="1"/>
    </xf>
    <xf numFmtId="0" fontId="27" fillId="0" borderId="18" xfId="4" applyFont="1" applyBorder="1" applyAlignment="1">
      <alignment horizontal="center" wrapText="1"/>
    </xf>
    <xf numFmtId="165" fontId="27" fillId="0" borderId="18" xfId="4" applyNumberFormat="1" applyFont="1" applyBorder="1" applyAlignment="1">
      <alignment wrapText="1"/>
    </xf>
    <xf numFmtId="0" fontId="2" fillId="0" borderId="8" xfId="4" applyBorder="1" applyAlignment="1">
      <alignment wrapText="1"/>
    </xf>
    <xf numFmtId="38" fontId="2" fillId="0" borderId="16" xfId="4" applyNumberFormat="1" applyBorder="1" applyAlignment="1">
      <alignment vertical="top" wrapText="1"/>
    </xf>
    <xf numFmtId="0" fontId="27" fillId="0" borderId="0" xfId="4" applyFont="1" applyAlignment="1">
      <alignment horizontal="right" vertical="top" wrapText="1"/>
    </xf>
    <xf numFmtId="38" fontId="27" fillId="0" borderId="2" xfId="4" applyNumberFormat="1" applyFont="1" applyBorder="1" applyAlignment="1">
      <alignment horizontal="right" vertical="top" wrapText="1"/>
    </xf>
    <xf numFmtId="0" fontId="27" fillId="0" borderId="1" xfId="4" applyFont="1" applyBorder="1" applyAlignment="1">
      <alignment horizontal="right" wrapText="1"/>
    </xf>
    <xf numFmtId="165" fontId="27" fillId="0" borderId="2" xfId="4" applyNumberFormat="1" applyFont="1" applyBorder="1" applyAlignment="1">
      <alignment horizontal="right" wrapText="1"/>
    </xf>
    <xf numFmtId="38" fontId="27" fillId="0" borderId="17" xfId="4" applyNumberFormat="1" applyFont="1" applyBorder="1" applyAlignment="1">
      <alignment vertical="top" wrapText="1"/>
    </xf>
    <xf numFmtId="0" fontId="27" fillId="0" borderId="15" xfId="4" applyFont="1" applyBorder="1" applyAlignment="1">
      <alignment wrapText="1"/>
    </xf>
    <xf numFmtId="0" fontId="27" fillId="0" borderId="1" xfId="4" applyFont="1" applyBorder="1" applyAlignment="1">
      <alignment wrapText="1"/>
    </xf>
    <xf numFmtId="0" fontId="27" fillId="0" borderId="2" xfId="4" applyFont="1" applyBorder="1" applyAlignment="1">
      <alignment horizontal="center" wrapText="1"/>
    </xf>
    <xf numFmtId="38" fontId="2" fillId="0" borderId="4" xfId="4" applyNumberFormat="1" applyBorder="1" applyAlignment="1">
      <alignment vertical="top" wrapText="1"/>
    </xf>
    <xf numFmtId="0" fontId="2" fillId="0" borderId="13" xfId="4" applyBorder="1" applyAlignment="1">
      <alignment wrapText="1"/>
    </xf>
    <xf numFmtId="165" fontId="2" fillId="0" borderId="4" xfId="4" applyNumberFormat="1" applyBorder="1" applyAlignment="1">
      <alignment wrapText="1"/>
    </xf>
    <xf numFmtId="165" fontId="2" fillId="0" borderId="14" xfId="4" applyNumberFormat="1" applyBorder="1" applyAlignment="1">
      <alignment wrapText="1"/>
    </xf>
    <xf numFmtId="38" fontId="27" fillId="0" borderId="15" xfId="4" applyNumberFormat="1" applyFont="1" applyBorder="1" applyAlignment="1">
      <alignment vertical="top" wrapText="1"/>
    </xf>
    <xf numFmtId="0" fontId="2" fillId="0" borderId="15" xfId="4" applyBorder="1" applyAlignment="1">
      <alignment horizontal="center" wrapText="1"/>
    </xf>
    <xf numFmtId="165" fontId="27" fillId="0" borderId="15" xfId="4" applyNumberFormat="1" applyFont="1" applyBorder="1" applyAlignment="1">
      <alignment wrapText="1"/>
    </xf>
    <xf numFmtId="38" fontId="2" fillId="0" borderId="11" xfId="4" applyNumberFormat="1" applyFill="1" applyBorder="1" applyAlignment="1">
      <alignment vertical="top" wrapText="1"/>
    </xf>
    <xf numFmtId="0" fontId="2" fillId="0" borderId="0" xfId="4" applyFill="1" applyBorder="1" applyAlignment="1">
      <alignment wrapText="1"/>
    </xf>
    <xf numFmtId="40" fontId="2" fillId="0" borderId="2" xfId="4" applyNumberFormat="1" applyBorder="1" applyAlignment="1">
      <alignment horizontal="center" wrapText="1"/>
    </xf>
    <xf numFmtId="40" fontId="2" fillId="0" borderId="0" xfId="4" applyNumberFormat="1" applyAlignment="1">
      <alignment horizontal="center" wrapText="1"/>
    </xf>
    <xf numFmtId="40" fontId="27" fillId="0" borderId="0" xfId="4" applyNumberFormat="1" applyFont="1" applyAlignment="1">
      <alignment horizontal="center" wrapText="1"/>
    </xf>
    <xf numFmtId="40" fontId="27" fillId="0" borderId="0" xfId="4" applyNumberFormat="1" applyFont="1" applyFill="1" applyAlignment="1">
      <alignment horizontal="center" wrapText="1"/>
    </xf>
    <xf numFmtId="40" fontId="2" fillId="0" borderId="0" xfId="4" applyNumberFormat="1" applyBorder="1" applyAlignment="1">
      <alignment horizontal="center" wrapText="1"/>
    </xf>
    <xf numFmtId="40" fontId="2" fillId="0" borderId="16" xfId="4" applyNumberFormat="1" applyBorder="1" applyAlignment="1">
      <alignment horizontal="center" wrapText="1"/>
    </xf>
    <xf numFmtId="40" fontId="2" fillId="0" borderId="18" xfId="4" applyNumberFormat="1" applyBorder="1" applyAlignment="1">
      <alignment horizontal="center" wrapText="1"/>
    </xf>
    <xf numFmtId="40" fontId="27" fillId="0" borderId="11" xfId="4" applyNumberFormat="1" applyFont="1" applyBorder="1" applyAlignment="1">
      <alignment horizontal="center" wrapText="1"/>
    </xf>
    <xf numFmtId="40" fontId="2" fillId="0" borderId="2" xfId="4" applyNumberFormat="1" applyFill="1" applyBorder="1" applyAlignment="1">
      <alignment horizontal="center" wrapText="1"/>
    </xf>
    <xf numFmtId="40" fontId="27" fillId="0" borderId="18" xfId="4" applyNumberFormat="1" applyFont="1" applyBorder="1" applyAlignment="1">
      <alignment horizontal="center" wrapText="1"/>
    </xf>
    <xf numFmtId="9" fontId="2" fillId="0" borderId="18" xfId="1" applyFont="1" applyBorder="1" applyAlignment="1">
      <alignment horizontal="center" wrapText="1"/>
    </xf>
    <xf numFmtId="9" fontId="2" fillId="0" borderId="11" xfId="1" applyFont="1" applyBorder="1" applyAlignment="1">
      <alignment horizontal="center" wrapText="1"/>
    </xf>
    <xf numFmtId="40" fontId="27" fillId="0" borderId="2" xfId="4" applyNumberFormat="1" applyFont="1" applyBorder="1" applyAlignment="1">
      <alignment horizontal="center" wrapText="1"/>
    </xf>
    <xf numFmtId="40" fontId="27" fillId="0" borderId="15" xfId="4" applyNumberFormat="1" applyFont="1" applyBorder="1" applyAlignment="1">
      <alignment horizontal="center" wrapText="1"/>
    </xf>
    <xf numFmtId="40" fontId="2" fillId="0" borderId="8" xfId="4" applyNumberFormat="1" applyBorder="1" applyAlignment="1">
      <alignment horizontal="center" wrapText="1"/>
    </xf>
    <xf numFmtId="40" fontId="2" fillId="0" borderId="4" xfId="4" applyNumberFormat="1" applyBorder="1" applyAlignment="1">
      <alignment horizontal="center" wrapText="1"/>
    </xf>
    <xf numFmtId="40" fontId="2" fillId="0" borderId="8" xfId="4" applyNumberFormat="1" applyFill="1" applyBorder="1" applyAlignment="1">
      <alignment horizontal="center" wrapText="1"/>
    </xf>
    <xf numFmtId="40" fontId="27" fillId="0" borderId="8" xfId="4" applyNumberFormat="1" applyFont="1" applyBorder="1" applyAlignment="1">
      <alignment horizontal="right" wrapText="1"/>
    </xf>
    <xf numFmtId="40" fontId="2" fillId="0" borderId="15" xfId="4" applyNumberFormat="1" applyBorder="1" applyAlignment="1">
      <alignment horizontal="center" wrapText="1"/>
    </xf>
    <xf numFmtId="165" fontId="2" fillId="0" borderId="11" xfId="4" applyNumberFormat="1" applyBorder="1" applyAlignment="1">
      <alignment horizontal="right" wrapText="1"/>
    </xf>
    <xf numFmtId="2" fontId="2" fillId="0" borderId="0" xfId="4" applyNumberFormat="1" applyBorder="1" applyAlignment="1">
      <alignment wrapText="1"/>
    </xf>
    <xf numFmtId="2" fontId="2" fillId="0" borderId="0" xfId="4" applyNumberFormat="1" applyAlignment="1">
      <alignment wrapText="1"/>
    </xf>
    <xf numFmtId="2" fontId="27" fillId="0" borderId="0" xfId="4" applyNumberFormat="1" applyFont="1" applyBorder="1" applyAlignment="1">
      <alignment wrapText="1"/>
    </xf>
    <xf numFmtId="2" fontId="27" fillId="0" borderId="0" xfId="4" applyNumberFormat="1" applyFont="1" applyFill="1" applyBorder="1" applyAlignment="1">
      <alignment wrapText="1"/>
    </xf>
    <xf numFmtId="2" fontId="2" fillId="0" borderId="0" xfId="4" applyNumberFormat="1" applyFill="1" applyBorder="1" applyAlignment="1">
      <alignment wrapText="1"/>
    </xf>
    <xf numFmtId="2" fontId="27" fillId="0" borderId="0" xfId="4" applyNumberFormat="1" applyFont="1" applyBorder="1" applyAlignment="1">
      <alignment horizontal="right" wrapText="1"/>
    </xf>
    <xf numFmtId="0" fontId="1" fillId="0" borderId="0" xfId="4" applyFont="1" applyAlignment="1">
      <alignment horizontal="justify" wrapText="1"/>
    </xf>
    <xf numFmtId="169" fontId="2" fillId="0" borderId="0" xfId="4" applyNumberFormat="1" applyAlignment="1">
      <alignment wrapText="1"/>
    </xf>
    <xf numFmtId="0" fontId="27" fillId="0" borderId="0" xfId="4" applyFont="1" applyBorder="1" applyAlignment="1">
      <alignment horizontal="justify" wrapText="1"/>
    </xf>
    <xf numFmtId="0" fontId="27" fillId="0" borderId="11" xfId="4" applyFont="1" applyFill="1" applyBorder="1" applyAlignment="1">
      <alignment horizontal="center" wrapText="1"/>
    </xf>
    <xf numFmtId="0" fontId="27" fillId="0" borderId="0" xfId="4" applyFont="1" applyFill="1" applyBorder="1" applyAlignment="1">
      <alignment horizontal="justify" wrapText="1"/>
    </xf>
    <xf numFmtId="0" fontId="27" fillId="0" borderId="0" xfId="4" applyFont="1" applyFill="1" applyBorder="1" applyAlignment="1">
      <alignment wrapText="1"/>
    </xf>
    <xf numFmtId="40" fontId="27" fillId="0" borderId="11" xfId="4" applyNumberFormat="1" applyFont="1" applyFill="1" applyBorder="1" applyAlignment="1">
      <alignment horizontal="center" wrapText="1"/>
    </xf>
    <xf numFmtId="165" fontId="27" fillId="0" borderId="11" xfId="4" applyNumberFormat="1" applyFont="1" applyFill="1" applyBorder="1" applyAlignment="1">
      <alignment wrapText="1"/>
    </xf>
    <xf numFmtId="40" fontId="27" fillId="0" borderId="8" xfId="4" applyNumberFormat="1" applyFont="1" applyBorder="1" applyAlignment="1">
      <alignment horizontal="center" wrapText="1"/>
    </xf>
    <xf numFmtId="164" fontId="5" fillId="0" borderId="0" xfId="0" applyNumberFormat="1" applyFont="1" applyFill="1"/>
    <xf numFmtId="164" fontId="8" fillId="0" borderId="0" xfId="0" applyNumberFormat="1" applyFont="1" applyFill="1" applyAlignment="1">
      <alignment horizontal="right" vertical="top"/>
    </xf>
    <xf numFmtId="164" fontId="9" fillId="0" borderId="2" xfId="0" applyNumberFormat="1" applyFont="1" applyFill="1" applyBorder="1" applyAlignment="1">
      <alignment horizontal="center" vertical="top" wrapText="1"/>
    </xf>
    <xf numFmtId="164" fontId="9" fillId="0" borderId="2" xfId="0" applyNumberFormat="1" applyFont="1" applyFill="1" applyBorder="1" applyAlignment="1">
      <alignment horizontal="right" vertical="center" wrapText="1"/>
    </xf>
    <xf numFmtId="164" fontId="10" fillId="0" borderId="4" xfId="0" applyNumberFormat="1" applyFont="1" applyFill="1" applyBorder="1" applyAlignment="1">
      <alignment vertical="top" wrapText="1"/>
    </xf>
    <xf numFmtId="164" fontId="10" fillId="0" borderId="4" xfId="0" applyNumberFormat="1" applyFont="1" applyFill="1" applyBorder="1" applyAlignment="1">
      <alignment horizontal="right" vertical="top" wrapText="1"/>
    </xf>
    <xf numFmtId="164" fontId="0" fillId="0" borderId="0" xfId="0" applyNumberFormat="1" applyFill="1" applyAlignment="1">
      <alignment vertical="top"/>
    </xf>
    <xf numFmtId="0" fontId="11" fillId="0" borderId="0" xfId="0" applyFont="1" applyFill="1"/>
    <xf numFmtId="165" fontId="11" fillId="0" borderId="0" xfId="0" applyNumberFormat="1" applyFont="1" applyFill="1"/>
    <xf numFmtId="0" fontId="5" fillId="0" borderId="0" xfId="0" applyFont="1" applyFill="1"/>
    <xf numFmtId="165" fontId="13" fillId="0" borderId="0" xfId="0" applyNumberFormat="1" applyFont="1" applyFill="1" applyAlignment="1">
      <alignment horizontal="right" vertical="top"/>
    </xf>
    <xf numFmtId="0" fontId="6" fillId="0" borderId="1" xfId="0" applyFont="1" applyFill="1" applyBorder="1" applyAlignment="1">
      <alignment horizontal="center" vertical="top" wrapText="1"/>
    </xf>
    <xf numFmtId="165" fontId="6" fillId="0" borderId="2" xfId="0" applyNumberFormat="1" applyFont="1" applyFill="1" applyBorder="1" applyAlignment="1">
      <alignment horizontal="center" vertical="top" wrapText="1"/>
    </xf>
    <xf numFmtId="0" fontId="13" fillId="0" borderId="4" xfId="0" applyFont="1" applyFill="1" applyBorder="1" applyAlignment="1">
      <alignment vertical="top" wrapText="1"/>
    </xf>
    <xf numFmtId="165" fontId="13" fillId="0" borderId="4" xfId="0" applyNumberFormat="1" applyFont="1" applyFill="1" applyBorder="1" applyAlignment="1">
      <alignment vertical="top" wrapText="1"/>
    </xf>
    <xf numFmtId="4" fontId="13" fillId="0" borderId="4" xfId="0" applyNumberFormat="1" applyFont="1" applyFill="1" applyBorder="1" applyAlignment="1">
      <alignment horizontal="right" vertical="top" wrapText="1"/>
    </xf>
    <xf numFmtId="166" fontId="13" fillId="0" borderId="4" xfId="0" applyNumberFormat="1" applyFont="1" applyFill="1" applyBorder="1" applyAlignment="1">
      <alignment horizontal="right" vertical="top" wrapText="1"/>
    </xf>
    <xf numFmtId="4" fontId="13" fillId="0" borderId="4" xfId="0" applyNumberFormat="1" applyFont="1" applyFill="1" applyBorder="1" applyAlignment="1">
      <alignment vertical="top" wrapText="1"/>
    </xf>
    <xf numFmtId="9" fontId="13" fillId="0" borderId="4" xfId="1" applyFont="1" applyFill="1" applyBorder="1" applyAlignment="1">
      <alignment horizontal="right" vertical="top" wrapText="1"/>
    </xf>
    <xf numFmtId="0" fontId="13" fillId="0" borderId="5" xfId="0" applyFont="1" applyFill="1" applyBorder="1" applyAlignment="1">
      <alignment vertical="center" wrapText="1"/>
    </xf>
    <xf numFmtId="165" fontId="13" fillId="0" borderId="2" xfId="0" applyNumberFormat="1" applyFont="1" applyFill="1" applyBorder="1" applyAlignment="1">
      <alignment horizontal="right" vertical="center" wrapText="1"/>
    </xf>
    <xf numFmtId="165" fontId="5" fillId="0" borderId="0" xfId="0" applyNumberFormat="1" applyFont="1" applyFill="1"/>
    <xf numFmtId="0" fontId="13" fillId="0" borderId="1" xfId="0" applyFont="1" applyFill="1" applyBorder="1" applyAlignment="1">
      <alignment horizontal="center" vertical="top" wrapText="1"/>
    </xf>
    <xf numFmtId="165" fontId="13" fillId="0" borderId="2" xfId="0" applyNumberFormat="1" applyFont="1" applyFill="1" applyBorder="1" applyAlignment="1">
      <alignment horizontal="center" vertical="top" wrapText="1"/>
    </xf>
    <xf numFmtId="4" fontId="13" fillId="0" borderId="11" xfId="0" applyNumberFormat="1" applyFont="1" applyFill="1" applyBorder="1" applyAlignment="1">
      <alignment vertical="top" wrapText="1"/>
    </xf>
    <xf numFmtId="165" fontId="13" fillId="0" borderId="4" xfId="0" applyNumberFormat="1" applyFont="1" applyFill="1" applyBorder="1" applyAlignment="1">
      <alignment horizontal="right" vertical="top" wrapText="1"/>
    </xf>
    <xf numFmtId="0" fontId="13" fillId="0" borderId="0" xfId="0" applyFont="1" applyFill="1" applyAlignment="1">
      <alignment vertical="center" wrapText="1"/>
    </xf>
    <xf numFmtId="165" fontId="13" fillId="0" borderId="0" xfId="0" applyNumberFormat="1" applyFont="1" applyFill="1" applyAlignment="1">
      <alignment horizontal="right" vertical="center" wrapText="1"/>
    </xf>
    <xf numFmtId="9" fontId="13" fillId="0" borderId="4" xfId="1" applyFont="1" applyFill="1" applyBorder="1" applyAlignment="1">
      <alignment vertical="top" wrapText="1"/>
    </xf>
    <xf numFmtId="9" fontId="13" fillId="0" borderId="11" xfId="1" applyFont="1" applyFill="1" applyBorder="1" applyAlignment="1">
      <alignment vertical="top" wrapText="1"/>
    </xf>
    <xf numFmtId="0" fontId="6" fillId="0" borderId="0" xfId="0" applyFont="1" applyFill="1" applyAlignment="1">
      <alignment horizontal="center" vertical="top" wrapText="1"/>
    </xf>
    <xf numFmtId="165" fontId="6" fillId="0" borderId="0" xfId="0" applyNumberFormat="1" applyFont="1" applyFill="1" applyAlignment="1">
      <alignment horizontal="center" vertical="top" wrapText="1"/>
    </xf>
    <xf numFmtId="165" fontId="13" fillId="0" borderId="0" xfId="0" applyNumberFormat="1" applyFont="1" applyFill="1" applyAlignment="1">
      <alignment horizontal="right" vertical="top" wrapText="1"/>
    </xf>
    <xf numFmtId="165" fontId="13" fillId="0" borderId="0" xfId="0" applyNumberFormat="1" applyFont="1" applyFill="1" applyAlignment="1">
      <alignment vertical="top" wrapText="1"/>
    </xf>
    <xf numFmtId="165" fontId="13" fillId="0" borderId="9" xfId="0" applyNumberFormat="1" applyFont="1" applyFill="1" applyBorder="1" applyAlignment="1">
      <alignment horizontal="right" vertical="top" wrapText="1"/>
    </xf>
    <xf numFmtId="165" fontId="13" fillId="0" borderId="5" xfId="0" applyNumberFormat="1" applyFont="1" applyFill="1" applyBorder="1" applyAlignment="1">
      <alignment horizontal="right" vertical="center" wrapText="1"/>
    </xf>
    <xf numFmtId="0" fontId="0" fillId="0" borderId="0" xfId="0" applyFill="1" applyAlignment="1">
      <alignment vertical="top"/>
    </xf>
    <xf numFmtId="165" fontId="0" fillId="0" borderId="0" xfId="0" applyNumberFormat="1" applyFill="1" applyAlignment="1">
      <alignment vertical="top"/>
    </xf>
    <xf numFmtId="165" fontId="7" fillId="0" borderId="0" xfId="0" applyNumberFormat="1" applyFont="1" applyFill="1"/>
    <xf numFmtId="165" fontId="9" fillId="0" borderId="1" xfId="0" applyNumberFormat="1" applyFont="1" applyFill="1" applyBorder="1" applyAlignment="1">
      <alignment horizontal="center" vertical="top" wrapText="1"/>
    </xf>
    <xf numFmtId="165" fontId="8" fillId="0" borderId="4" xfId="0" applyNumberFormat="1" applyFont="1" applyFill="1" applyBorder="1" applyAlignment="1">
      <alignment vertical="top" wrapText="1"/>
    </xf>
    <xf numFmtId="165" fontId="8" fillId="0" borderId="4" xfId="0" applyNumberFormat="1" applyFont="1" applyFill="1" applyBorder="1" applyAlignment="1">
      <alignment horizontal="right" vertical="top" wrapText="1"/>
    </xf>
    <xf numFmtId="165" fontId="8" fillId="0" borderId="4" xfId="1" applyNumberFormat="1" applyFont="1" applyFill="1" applyBorder="1" applyAlignment="1">
      <alignment horizontal="right" vertical="top" wrapText="1"/>
    </xf>
    <xf numFmtId="165" fontId="8" fillId="0" borderId="5" xfId="0" applyNumberFormat="1" applyFont="1" applyFill="1" applyBorder="1" applyAlignment="1">
      <alignment vertical="center" wrapText="1"/>
    </xf>
    <xf numFmtId="165" fontId="17" fillId="0" borderId="0" xfId="0" applyNumberFormat="1" applyFont="1"/>
    <xf numFmtId="165" fontId="18" fillId="0" borderId="1" xfId="0" applyNumberFormat="1" applyFont="1" applyBorder="1" applyAlignment="1">
      <alignment horizontal="center" vertical="top" wrapText="1"/>
    </xf>
    <xf numFmtId="165" fontId="18" fillId="0" borderId="4" xfId="0" applyNumberFormat="1" applyFont="1" applyBorder="1" applyAlignment="1">
      <alignment vertical="top" wrapText="1"/>
    </xf>
    <xf numFmtId="165" fontId="18" fillId="2" borderId="4" xfId="0" applyNumberFormat="1" applyFont="1" applyFill="1" applyBorder="1" applyAlignment="1">
      <alignment vertical="top" wrapText="1"/>
    </xf>
    <xf numFmtId="165" fontId="18" fillId="0" borderId="4" xfId="0" applyNumberFormat="1" applyFont="1" applyBorder="1" applyAlignment="1">
      <alignment horizontal="right" vertical="top" wrapText="1"/>
    </xf>
    <xf numFmtId="165" fontId="18" fillId="0" borderId="5" xfId="0" applyNumberFormat="1" applyFont="1" applyBorder="1" applyAlignment="1">
      <alignment vertical="center" wrapText="1"/>
    </xf>
    <xf numFmtId="165" fontId="18" fillId="0" borderId="0" xfId="0" applyNumberFormat="1" applyFont="1" applyAlignment="1">
      <alignment vertical="top" wrapText="1"/>
    </xf>
    <xf numFmtId="165" fontId="18" fillId="2" borderId="0" xfId="0" applyNumberFormat="1" applyFont="1" applyFill="1" applyAlignment="1">
      <alignment vertical="top" wrapText="1"/>
    </xf>
    <xf numFmtId="165" fontId="18" fillId="0" borderId="0" xfId="0" applyNumberFormat="1" applyFont="1" applyAlignment="1">
      <alignment vertical="center" wrapText="1"/>
    </xf>
    <xf numFmtId="165" fontId="19" fillId="0" borderId="0" xfId="0" applyNumberFormat="1" applyFont="1"/>
    <xf numFmtId="165" fontId="8" fillId="0" borderId="0" xfId="2" applyNumberFormat="1" applyFont="1"/>
    <xf numFmtId="165" fontId="9" fillId="0" borderId="1" xfId="2" applyNumberFormat="1" applyFont="1" applyBorder="1" applyAlignment="1">
      <alignment horizontal="center" vertical="top" wrapText="1"/>
    </xf>
    <xf numFmtId="165" fontId="8" fillId="0" borderId="11" xfId="3" applyNumberFormat="1" applyFont="1" applyBorder="1"/>
    <xf numFmtId="165" fontId="8" fillId="0" borderId="11" xfId="2" applyNumberFormat="1" applyFont="1" applyBorder="1" applyAlignment="1">
      <alignment horizontal="center"/>
    </xf>
    <xf numFmtId="165" fontId="8" fillId="0" borderId="13" xfId="2" applyNumberFormat="1" applyFont="1" applyBorder="1" applyAlignment="1">
      <alignment horizontal="center"/>
    </xf>
    <xf numFmtId="165" fontId="9" fillId="5" borderId="8" xfId="3" applyNumberFormat="1" applyFont="1" applyFill="1" applyBorder="1"/>
    <xf numFmtId="165" fontId="23" fillId="0" borderId="0" xfId="2" applyNumberFormat="1" applyFont="1" applyAlignment="1">
      <alignment horizontal="left"/>
    </xf>
    <xf numFmtId="165" fontId="8" fillId="0" borderId="14" xfId="2" applyNumberFormat="1" applyFont="1" applyBorder="1" applyAlignment="1">
      <alignment horizontal="center"/>
    </xf>
    <xf numFmtId="165" fontId="9" fillId="5" borderId="5" xfId="0" applyNumberFormat="1" applyFont="1" applyFill="1" applyBorder="1" applyAlignment="1">
      <alignment vertical="center" wrapText="1"/>
    </xf>
    <xf numFmtId="165" fontId="8" fillId="0" borderId="11" xfId="2" applyNumberFormat="1" applyFont="1" applyBorder="1" applyAlignment="1">
      <alignment horizontal="center" vertical="center"/>
    </xf>
    <xf numFmtId="165" fontId="9" fillId="5" borderId="2" xfId="3" applyNumberFormat="1" applyFont="1" applyFill="1" applyBorder="1" applyAlignment="1">
      <alignment horizontal="right"/>
    </xf>
    <xf numFmtId="165" fontId="23" fillId="0" borderId="0" xfId="2" applyNumberFormat="1" applyFont="1"/>
    <xf numFmtId="165" fontId="24" fillId="0" borderId="0" xfId="2" applyNumberFormat="1" applyFont="1"/>
    <xf numFmtId="165" fontId="8" fillId="0" borderId="15" xfId="2" applyNumberFormat="1" applyFont="1" applyBorder="1" applyAlignment="1">
      <alignment horizontal="center"/>
    </xf>
    <xf numFmtId="165" fontId="8" fillId="0" borderId="5" xfId="0" applyNumberFormat="1" applyFont="1" applyBorder="1" applyAlignment="1">
      <alignment vertical="top" wrapText="1"/>
    </xf>
    <xf numFmtId="0" fontId="9" fillId="0" borderId="11" xfId="3" applyFont="1" applyBorder="1" applyAlignment="1">
      <alignment vertical="center"/>
    </xf>
    <xf numFmtId="0" fontId="8" fillId="0" borderId="10" xfId="2" applyFont="1" applyBorder="1" applyAlignment="1">
      <alignment vertical="center" wrapText="1"/>
    </xf>
    <xf numFmtId="49" fontId="8" fillId="0" borderId="4" xfId="2" applyNumberFormat="1" applyFont="1" applyBorder="1" applyAlignment="1">
      <alignment vertical="center" wrapText="1"/>
    </xf>
    <xf numFmtId="0" fontId="8" fillId="0" borderId="11" xfId="3" applyFont="1" applyBorder="1" applyAlignment="1">
      <alignment vertical="center"/>
    </xf>
    <xf numFmtId="165" fontId="8" fillId="0" borderId="11" xfId="3" applyNumberFormat="1" applyFont="1" applyBorder="1" applyAlignment="1">
      <alignment vertical="center"/>
    </xf>
    <xf numFmtId="0" fontId="8" fillId="0" borderId="16" xfId="3" applyFont="1" applyBorder="1"/>
    <xf numFmtId="165" fontId="8" fillId="0" borderId="16" xfId="3" applyNumberFormat="1" applyFont="1" applyBorder="1"/>
    <xf numFmtId="165" fontId="8" fillId="0" borderId="16" xfId="2" applyNumberFormat="1" applyFont="1" applyBorder="1" applyAlignment="1">
      <alignment horizontal="center"/>
    </xf>
    <xf numFmtId="0" fontId="9" fillId="0" borderId="13" xfId="3" applyFont="1" applyBorder="1" applyAlignment="1">
      <alignment horizontal="left" vertical="center"/>
    </xf>
    <xf numFmtId="49" fontId="8" fillId="0" borderId="4" xfId="2" applyNumberFormat="1" applyFont="1" applyBorder="1" applyAlignment="1">
      <alignment horizontal="center" vertical="center" wrapText="1"/>
    </xf>
    <xf numFmtId="0" fontId="8" fillId="0" borderId="11" xfId="3" applyFont="1" applyBorder="1" applyAlignment="1">
      <alignment horizontal="center" vertical="center"/>
    </xf>
    <xf numFmtId="165" fontId="8" fillId="0" borderId="11" xfId="3" applyNumberFormat="1" applyFont="1" applyBorder="1" applyAlignment="1">
      <alignment horizontal="center" vertical="center"/>
    </xf>
    <xf numFmtId="0" fontId="23" fillId="0" borderId="0" xfId="2" applyFont="1" applyAlignment="1">
      <alignment vertical="center"/>
    </xf>
    <xf numFmtId="165" fontId="5" fillId="0" borderId="0" xfId="0" applyNumberFormat="1" applyFont="1" applyAlignment="1">
      <alignment horizontal="right"/>
    </xf>
    <xf numFmtId="165" fontId="13" fillId="0" borderId="1" xfId="0" applyNumberFormat="1" applyFont="1" applyBorder="1" applyAlignment="1">
      <alignment horizontal="center" vertical="top" wrapText="1"/>
    </xf>
    <xf numFmtId="165" fontId="13" fillId="0" borderId="5" xfId="0" applyNumberFormat="1" applyFont="1" applyBorder="1" applyAlignment="1">
      <alignment vertical="center" wrapText="1"/>
    </xf>
    <xf numFmtId="165" fontId="13" fillId="0" borderId="0" xfId="0" applyNumberFormat="1" applyFont="1" applyBorder="1" applyAlignment="1">
      <alignment vertical="center" wrapText="1"/>
    </xf>
    <xf numFmtId="165" fontId="13" fillId="0" borderId="0" xfId="0" applyNumberFormat="1" applyFont="1" applyAlignment="1">
      <alignment horizontal="center" vertical="top" wrapText="1"/>
    </xf>
    <xf numFmtId="49" fontId="13" fillId="0" borderId="0" xfId="0" applyNumberFormat="1" applyFont="1" applyAlignment="1">
      <alignment horizontal="left" vertical="top" wrapText="1"/>
    </xf>
    <xf numFmtId="0" fontId="8" fillId="0" borderId="1" xfId="2" applyFont="1" applyBorder="1" applyAlignment="1">
      <alignment horizontal="left" vertical="center"/>
    </xf>
    <xf numFmtId="0" fontId="23" fillId="0" borderId="5" xfId="2" applyFont="1" applyBorder="1" applyAlignment="1">
      <alignment horizontal="left"/>
    </xf>
    <xf numFmtId="0" fontId="8" fillId="0" borderId="1" xfId="3" applyFont="1" applyBorder="1" applyAlignment="1">
      <alignment horizontal="left"/>
    </xf>
    <xf numFmtId="0" fontId="23" fillId="0" borderId="15" xfId="2" applyFont="1" applyBorder="1" applyAlignment="1">
      <alignment horizontal="left"/>
    </xf>
    <xf numFmtId="0" fontId="8" fillId="0" borderId="1" xfId="0" applyFont="1" applyBorder="1" applyAlignment="1">
      <alignment vertical="top" wrapText="1"/>
    </xf>
    <xf numFmtId="0" fontId="8" fillId="0" borderId="5" xfId="0" applyFont="1" applyBorder="1" applyAlignment="1"/>
    <xf numFmtId="0" fontId="26" fillId="0" borderId="0" xfId="0" applyFont="1" applyAlignment="1">
      <alignment wrapText="1"/>
    </xf>
    <xf numFmtId="0" fontId="0" fillId="0" borderId="0" xfId="0" applyAlignment="1">
      <alignment wrapText="1"/>
    </xf>
  </cellXfs>
  <cellStyles count="5">
    <cellStyle name="Normal" xfId="0" builtinId="0"/>
    <cellStyle name="Normal 2" xfId="2" xr:uid="{1C3B4463-BC35-4858-B23B-1D17C86EB4D4}"/>
    <cellStyle name="Normal 2 2" xfId="3" xr:uid="{E0295446-C276-4944-A39D-04901461D950}"/>
    <cellStyle name="Normal 3" xfId="4" xr:uid="{CD8E130D-C32B-4956-B71D-A631E54C20F6}"/>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A68BA-656C-4B72-9BF3-1F440599FC46}">
  <dimension ref="A1:I418"/>
  <sheetViews>
    <sheetView showGridLines="0" tabSelected="1" view="pageBreakPreview" topLeftCell="B1" zoomScaleNormal="90" zoomScaleSheetLayoutView="100" workbookViewId="0">
      <selection activeCell="I16" sqref="I1:U1048576"/>
    </sheetView>
  </sheetViews>
  <sheetFormatPr defaultRowHeight="15" x14ac:dyDescent="0.25"/>
  <cols>
    <col min="1" max="1" width="5.42578125" style="26" hidden="1" customWidth="1"/>
    <col min="2" max="2" width="8.5703125" style="26" customWidth="1"/>
    <col min="3" max="3" width="4.28515625" style="26" customWidth="1"/>
    <col min="4" max="4" width="31.28515625" style="26" customWidth="1"/>
    <col min="5" max="5" width="9.7109375" style="26" customWidth="1"/>
    <col min="6" max="6" width="10.28515625" style="27" customWidth="1"/>
    <col min="7" max="7" width="11.28515625" style="372" customWidth="1"/>
    <col min="8" max="8" width="15.140625" style="341" customWidth="1"/>
    <col min="9" max="16384" width="9.140625" style="26"/>
  </cols>
  <sheetData>
    <row r="1" spans="1:8" s="1" customFormat="1" ht="12" customHeight="1" x14ac:dyDescent="0.2">
      <c r="D1" s="2"/>
      <c r="F1" s="3"/>
      <c r="G1" s="356"/>
      <c r="H1" s="335"/>
    </row>
    <row r="2" spans="1:8" s="1" customFormat="1" ht="15" customHeight="1" x14ac:dyDescent="0.2">
      <c r="B2" s="5" t="s">
        <v>144</v>
      </c>
      <c r="F2" s="3"/>
      <c r="G2" s="356"/>
      <c r="H2" s="335"/>
    </row>
    <row r="3" spans="1:8" s="1" customFormat="1" ht="15" customHeight="1" x14ac:dyDescent="0.2">
      <c r="B3" s="5"/>
      <c r="F3" s="3"/>
      <c r="G3" s="356"/>
      <c r="H3" s="335"/>
    </row>
    <row r="4" spans="1:8" s="1" customFormat="1" ht="15" customHeight="1" x14ac:dyDescent="0.2">
      <c r="B4" s="5" t="s">
        <v>146</v>
      </c>
      <c r="F4" s="3"/>
      <c r="G4" s="356"/>
      <c r="H4" s="335"/>
    </row>
    <row r="5" spans="1:8" s="1" customFormat="1" ht="15" customHeight="1" x14ac:dyDescent="0.2">
      <c r="B5" s="5" t="s">
        <v>145</v>
      </c>
      <c r="F5" s="3"/>
      <c r="G5" s="356"/>
      <c r="H5" s="335"/>
    </row>
    <row r="6" spans="1:8" s="1" customFormat="1" ht="15" customHeight="1" x14ac:dyDescent="0.2">
      <c r="B6" s="5"/>
      <c r="F6" s="3"/>
      <c r="G6" s="356"/>
      <c r="H6" s="335"/>
    </row>
    <row r="7" spans="1:8" s="1" customFormat="1" ht="15" customHeight="1" x14ac:dyDescent="0.2">
      <c r="B7" s="5" t="s">
        <v>1</v>
      </c>
      <c r="F7" s="3"/>
      <c r="G7" s="356"/>
      <c r="H7" s="335"/>
    </row>
    <row r="8" spans="1:8" s="6" customFormat="1" ht="15" customHeight="1" x14ac:dyDescent="0.2">
      <c r="F8" s="7"/>
      <c r="G8" s="373"/>
      <c r="H8" s="336"/>
    </row>
    <row r="9" spans="1:8" s="8" customFormat="1" ht="27.75" customHeight="1" x14ac:dyDescent="0.25">
      <c r="B9" s="9" t="s">
        <v>2</v>
      </c>
      <c r="C9" s="9" t="s">
        <v>3</v>
      </c>
      <c r="D9" s="9" t="s">
        <v>4</v>
      </c>
      <c r="E9" s="9" t="s">
        <v>5</v>
      </c>
      <c r="F9" s="10" t="s">
        <v>6</v>
      </c>
      <c r="G9" s="374" t="s">
        <v>159</v>
      </c>
      <c r="H9" s="337" t="s">
        <v>1308</v>
      </c>
    </row>
    <row r="10" spans="1:8" s="8" customFormat="1" ht="21.4" customHeight="1" x14ac:dyDescent="0.25">
      <c r="A10" s="8">
        <v>10928</v>
      </c>
      <c r="B10" s="11" t="s">
        <v>8</v>
      </c>
      <c r="C10" s="12"/>
      <c r="D10" s="13" t="s">
        <v>9</v>
      </c>
      <c r="E10" s="12"/>
      <c r="F10" s="14"/>
      <c r="G10" s="375"/>
      <c r="H10" s="172"/>
    </row>
    <row r="11" spans="1:8" s="8" customFormat="1" ht="10.7" customHeight="1" x14ac:dyDescent="0.25">
      <c r="B11" s="15"/>
      <c r="C11" s="12"/>
      <c r="D11" s="12"/>
      <c r="E11" s="12"/>
      <c r="F11" s="14"/>
      <c r="G11" s="375"/>
      <c r="H11" s="172"/>
    </row>
    <row r="12" spans="1:8" s="8" customFormat="1" ht="10.7" customHeight="1" x14ac:dyDescent="0.25">
      <c r="A12" s="8">
        <v>10929</v>
      </c>
      <c r="B12" s="11" t="s">
        <v>10</v>
      </c>
      <c r="C12" s="12"/>
      <c r="D12" s="13" t="s">
        <v>11</v>
      </c>
      <c r="E12" s="12"/>
      <c r="F12" s="14"/>
      <c r="G12" s="375"/>
      <c r="H12" s="172"/>
    </row>
    <row r="13" spans="1:8" s="8" customFormat="1" ht="10.7" customHeight="1" x14ac:dyDescent="0.25">
      <c r="B13" s="15"/>
      <c r="C13" s="12"/>
      <c r="D13" s="12"/>
      <c r="E13" s="12"/>
      <c r="F13" s="14"/>
      <c r="G13" s="375"/>
      <c r="H13" s="172"/>
    </row>
    <row r="14" spans="1:8" s="8" customFormat="1" ht="33.75" x14ac:dyDescent="0.25">
      <c r="A14" s="8">
        <v>10930</v>
      </c>
      <c r="B14" s="15"/>
      <c r="C14" s="12"/>
      <c r="D14" s="16" t="s">
        <v>12</v>
      </c>
      <c r="E14" s="12"/>
      <c r="F14" s="14"/>
      <c r="G14" s="375"/>
      <c r="H14" s="172"/>
    </row>
    <row r="15" spans="1:8" s="8" customFormat="1" ht="10.7" customHeight="1" x14ac:dyDescent="0.25">
      <c r="B15" s="15"/>
      <c r="C15" s="12"/>
      <c r="D15" s="12"/>
      <c r="E15" s="12"/>
      <c r="F15" s="14"/>
      <c r="G15" s="375"/>
      <c r="H15" s="172"/>
    </row>
    <row r="16" spans="1:8" s="8" customFormat="1" ht="10.7" customHeight="1" x14ac:dyDescent="0.25">
      <c r="A16" s="8">
        <v>10931</v>
      </c>
      <c r="B16" s="15"/>
      <c r="C16" s="12"/>
      <c r="D16" s="16" t="s">
        <v>13</v>
      </c>
      <c r="E16" s="12"/>
      <c r="F16" s="14"/>
      <c r="G16" s="375"/>
      <c r="H16" s="172"/>
    </row>
    <row r="17" spans="1:8" s="8" customFormat="1" ht="10.7" customHeight="1" x14ac:dyDescent="0.25">
      <c r="B17" s="15"/>
      <c r="C17" s="12"/>
      <c r="D17" s="12"/>
      <c r="E17" s="12"/>
      <c r="F17" s="14"/>
      <c r="G17" s="375"/>
      <c r="H17" s="172"/>
    </row>
    <row r="18" spans="1:8" s="8" customFormat="1" ht="10.7" customHeight="1" x14ac:dyDescent="0.25">
      <c r="A18" s="8">
        <v>10932</v>
      </c>
      <c r="B18" s="15"/>
      <c r="C18" s="12"/>
      <c r="D18" s="16" t="s">
        <v>14</v>
      </c>
      <c r="E18" s="17" t="s">
        <v>15</v>
      </c>
      <c r="F18" s="14">
        <v>50</v>
      </c>
      <c r="G18" s="376"/>
      <c r="H18" s="176">
        <f>F18*G18</f>
        <v>0</v>
      </c>
    </row>
    <row r="19" spans="1:8" s="8" customFormat="1" ht="10.7" customHeight="1" x14ac:dyDescent="0.25">
      <c r="B19" s="15"/>
      <c r="C19" s="12"/>
      <c r="D19" s="12"/>
      <c r="E19" s="12"/>
      <c r="F19" s="14"/>
      <c r="G19" s="375"/>
      <c r="H19" s="172"/>
    </row>
    <row r="20" spans="1:8" s="8" customFormat="1" ht="10.7" customHeight="1" x14ac:dyDescent="0.25">
      <c r="A20" s="8">
        <v>10933</v>
      </c>
      <c r="B20" s="15"/>
      <c r="C20" s="12"/>
      <c r="D20" s="16" t="s">
        <v>16</v>
      </c>
      <c r="E20" s="17" t="s">
        <v>15</v>
      </c>
      <c r="F20" s="14">
        <v>50</v>
      </c>
      <c r="G20" s="376"/>
      <c r="H20" s="176">
        <f>F20*G20</f>
        <v>0</v>
      </c>
    </row>
    <row r="21" spans="1:8" s="8" customFormat="1" ht="10.7" customHeight="1" x14ac:dyDescent="0.25">
      <c r="B21" s="15"/>
      <c r="C21" s="12"/>
      <c r="D21" s="12"/>
      <c r="E21" s="12"/>
      <c r="F21" s="14"/>
      <c r="G21" s="375"/>
      <c r="H21" s="172"/>
    </row>
    <row r="22" spans="1:8" s="8" customFormat="1" ht="93.75" customHeight="1" x14ac:dyDescent="0.25">
      <c r="A22" s="8">
        <v>10934</v>
      </c>
      <c r="B22" s="15"/>
      <c r="C22" s="12"/>
      <c r="D22" s="16" t="s">
        <v>147</v>
      </c>
      <c r="E22" s="12"/>
      <c r="F22" s="14"/>
      <c r="G22" s="375"/>
      <c r="H22" s="172"/>
    </row>
    <row r="23" spans="1:8" s="8" customFormat="1" ht="10.7" customHeight="1" x14ac:dyDescent="0.25">
      <c r="A23" s="8">
        <v>10935</v>
      </c>
      <c r="B23" s="15"/>
      <c r="C23" s="12"/>
      <c r="D23" s="16" t="s">
        <v>14</v>
      </c>
      <c r="E23" s="17" t="s">
        <v>15</v>
      </c>
      <c r="F23" s="14">
        <v>150</v>
      </c>
      <c r="G23" s="376"/>
      <c r="H23" s="176">
        <f>F23*G23</f>
        <v>0</v>
      </c>
    </row>
    <row r="24" spans="1:8" s="8" customFormat="1" ht="10.7" customHeight="1" x14ac:dyDescent="0.25">
      <c r="B24" s="15"/>
      <c r="C24" s="12"/>
      <c r="D24" s="12"/>
      <c r="E24" s="12"/>
      <c r="F24" s="14"/>
      <c r="G24" s="375"/>
      <c r="H24" s="172"/>
    </row>
    <row r="25" spans="1:8" s="8" customFormat="1" ht="10.7" customHeight="1" x14ac:dyDescent="0.25">
      <c r="A25" s="8">
        <v>10936</v>
      </c>
      <c r="B25" s="15"/>
      <c r="C25" s="12"/>
      <c r="D25" s="16" t="s">
        <v>16</v>
      </c>
      <c r="E25" s="17" t="s">
        <v>15</v>
      </c>
      <c r="F25" s="14">
        <v>50</v>
      </c>
      <c r="G25" s="376"/>
      <c r="H25" s="176">
        <f>F25*G25</f>
        <v>0</v>
      </c>
    </row>
    <row r="26" spans="1:8" s="8" customFormat="1" ht="10.7" customHeight="1" x14ac:dyDescent="0.25">
      <c r="B26" s="15"/>
      <c r="C26" s="12"/>
      <c r="D26" s="12"/>
      <c r="E26" s="12"/>
      <c r="F26" s="14"/>
      <c r="G26" s="375"/>
      <c r="H26" s="172"/>
    </row>
    <row r="27" spans="1:8" s="8" customFormat="1" ht="10.7" customHeight="1" x14ac:dyDescent="0.25">
      <c r="A27" s="8">
        <v>10937</v>
      </c>
      <c r="B27" s="11" t="s">
        <v>17</v>
      </c>
      <c r="C27" s="12"/>
      <c r="D27" s="13" t="s">
        <v>18</v>
      </c>
      <c r="E27" s="12"/>
      <c r="F27" s="14"/>
      <c r="G27" s="375"/>
      <c r="H27" s="172"/>
    </row>
    <row r="28" spans="1:8" s="8" customFormat="1" ht="10.7" customHeight="1" x14ac:dyDescent="0.25">
      <c r="B28" s="15"/>
      <c r="C28" s="12"/>
      <c r="D28" s="12"/>
      <c r="E28" s="12"/>
      <c r="F28" s="14"/>
      <c r="G28" s="375"/>
      <c r="H28" s="172"/>
    </row>
    <row r="29" spans="1:8" s="8" customFormat="1" ht="10.7" customHeight="1" x14ac:dyDescent="0.25">
      <c r="A29" s="8">
        <v>10938</v>
      </c>
      <c r="B29" s="15"/>
      <c r="C29" s="12"/>
      <c r="D29" s="16" t="s">
        <v>19</v>
      </c>
      <c r="E29" s="17" t="s">
        <v>15</v>
      </c>
      <c r="F29" s="14">
        <v>200</v>
      </c>
      <c r="G29" s="376"/>
      <c r="H29" s="176">
        <f>F29*G29</f>
        <v>0</v>
      </c>
    </row>
    <row r="30" spans="1:8" s="8" customFormat="1" ht="10.7" customHeight="1" x14ac:dyDescent="0.25">
      <c r="B30" s="15"/>
      <c r="C30" s="12"/>
      <c r="D30" s="12"/>
      <c r="E30" s="12"/>
      <c r="F30" s="14"/>
      <c r="G30" s="375"/>
      <c r="H30" s="172"/>
    </row>
    <row r="31" spans="1:8" s="8" customFormat="1" ht="10.7" customHeight="1" x14ac:dyDescent="0.25">
      <c r="A31" s="8">
        <v>10939</v>
      </c>
      <c r="B31" s="15"/>
      <c r="C31" s="12"/>
      <c r="D31" s="16" t="s">
        <v>20</v>
      </c>
      <c r="E31" s="17" t="s">
        <v>15</v>
      </c>
      <c r="F31" s="14">
        <v>200</v>
      </c>
      <c r="G31" s="376"/>
      <c r="H31" s="176">
        <f>F31*G31</f>
        <v>0</v>
      </c>
    </row>
    <row r="32" spans="1:8" s="8" customFormat="1" ht="10.7" customHeight="1" x14ac:dyDescent="0.25">
      <c r="B32" s="15"/>
      <c r="C32" s="12"/>
      <c r="D32" s="16"/>
      <c r="E32" s="17"/>
      <c r="F32" s="14"/>
      <c r="G32" s="376"/>
      <c r="H32" s="176"/>
    </row>
    <row r="33" spans="1:8" s="8" customFormat="1" ht="46.5" customHeight="1" x14ac:dyDescent="0.25">
      <c r="A33" s="8">
        <v>10940</v>
      </c>
      <c r="B33" s="11" t="s">
        <v>21</v>
      </c>
      <c r="C33" s="12"/>
      <c r="D33" s="13" t="s">
        <v>22</v>
      </c>
      <c r="E33" s="17" t="s">
        <v>23</v>
      </c>
      <c r="F33" s="14">
        <v>1</v>
      </c>
      <c r="G33" s="376">
        <v>480000</v>
      </c>
      <c r="H33" s="176">
        <f>F33*G33</f>
        <v>480000</v>
      </c>
    </row>
    <row r="34" spans="1:8" s="8" customFormat="1" ht="10.7" customHeight="1" x14ac:dyDescent="0.25">
      <c r="B34" s="15"/>
      <c r="C34" s="12"/>
      <c r="D34" s="12"/>
      <c r="E34" s="12"/>
      <c r="F34" s="14"/>
      <c r="G34" s="375"/>
      <c r="H34" s="172"/>
    </row>
    <row r="35" spans="1:8" s="8" customFormat="1" ht="36" customHeight="1" x14ac:dyDescent="0.25">
      <c r="A35" s="8">
        <v>10941</v>
      </c>
      <c r="B35" s="15"/>
      <c r="C35" s="12"/>
      <c r="D35" s="16" t="s">
        <v>24</v>
      </c>
      <c r="E35" s="17" t="s">
        <v>25</v>
      </c>
      <c r="F35" s="14">
        <f>H33</f>
        <v>480000</v>
      </c>
      <c r="G35" s="377"/>
      <c r="H35" s="176">
        <f>F35*G35</f>
        <v>0</v>
      </c>
    </row>
    <row r="36" spans="1:8" s="8" customFormat="1" ht="23.25" customHeight="1" x14ac:dyDescent="0.25">
      <c r="A36" s="8">
        <v>10942</v>
      </c>
      <c r="B36" s="11" t="s">
        <v>26</v>
      </c>
      <c r="C36" s="12"/>
      <c r="D36" s="13" t="s">
        <v>27</v>
      </c>
      <c r="E36" s="12"/>
      <c r="F36" s="14"/>
      <c r="G36" s="375"/>
      <c r="H36" s="172"/>
    </row>
    <row r="37" spans="1:8" s="8" customFormat="1" ht="10.7" customHeight="1" x14ac:dyDescent="0.25">
      <c r="B37" s="15"/>
      <c r="C37" s="12"/>
      <c r="D37" s="12"/>
      <c r="E37" s="12"/>
      <c r="F37" s="14"/>
      <c r="G37" s="375"/>
      <c r="H37" s="172"/>
    </row>
    <row r="38" spans="1:8" s="8" customFormat="1" ht="33.75" x14ac:dyDescent="0.25">
      <c r="A38" s="8">
        <v>10943</v>
      </c>
      <c r="B38" s="15"/>
      <c r="C38" s="12"/>
      <c r="D38" s="16" t="s">
        <v>28</v>
      </c>
      <c r="E38" s="17" t="s">
        <v>23</v>
      </c>
      <c r="F38" s="14">
        <v>1</v>
      </c>
      <c r="G38" s="376">
        <v>100800</v>
      </c>
      <c r="H38" s="176">
        <f>F38*G38</f>
        <v>100800</v>
      </c>
    </row>
    <row r="39" spans="1:8" s="8" customFormat="1" ht="10.7" customHeight="1" x14ac:dyDescent="0.25">
      <c r="B39" s="15"/>
      <c r="C39" s="12"/>
      <c r="D39" s="12"/>
      <c r="E39" s="12"/>
      <c r="F39" s="14"/>
      <c r="G39" s="375"/>
      <c r="H39" s="172"/>
    </row>
    <row r="40" spans="1:8" s="8" customFormat="1" ht="33.75" x14ac:dyDescent="0.25">
      <c r="A40" s="8">
        <v>10944</v>
      </c>
      <c r="B40" s="15"/>
      <c r="C40" s="12"/>
      <c r="D40" s="16" t="s">
        <v>29</v>
      </c>
      <c r="E40" s="17" t="s">
        <v>25</v>
      </c>
      <c r="F40" s="14">
        <f>H38</f>
        <v>100800</v>
      </c>
      <c r="G40" s="377"/>
      <c r="H40" s="176">
        <f>F40*G40</f>
        <v>0</v>
      </c>
    </row>
    <row r="41" spans="1:8" s="8" customFormat="1" ht="10.7" customHeight="1" x14ac:dyDescent="0.25">
      <c r="B41" s="15"/>
      <c r="C41" s="12"/>
      <c r="D41" s="12"/>
      <c r="E41" s="12"/>
      <c r="F41" s="14"/>
      <c r="G41" s="375"/>
      <c r="H41" s="172"/>
    </row>
    <row r="42" spans="1:8" s="8" customFormat="1" ht="10.7" customHeight="1" x14ac:dyDescent="0.25">
      <c r="A42" s="8">
        <v>10945</v>
      </c>
      <c r="B42" s="11" t="s">
        <v>30</v>
      </c>
      <c r="C42" s="12"/>
      <c r="D42" s="13" t="s">
        <v>31</v>
      </c>
      <c r="E42" s="12"/>
      <c r="F42" s="14"/>
      <c r="G42" s="375"/>
      <c r="H42" s="172"/>
    </row>
    <row r="43" spans="1:8" s="8" customFormat="1" ht="10.7" customHeight="1" x14ac:dyDescent="0.25">
      <c r="B43" s="15"/>
      <c r="C43" s="12"/>
      <c r="D43" s="12"/>
      <c r="E43" s="12"/>
      <c r="F43" s="14"/>
      <c r="G43" s="375"/>
      <c r="H43" s="172"/>
    </row>
    <row r="44" spans="1:8" s="8" customFormat="1" ht="10.7" customHeight="1" x14ac:dyDescent="0.25">
      <c r="A44" s="8">
        <v>10946</v>
      </c>
      <c r="B44" s="15"/>
      <c r="C44" s="12"/>
      <c r="D44" s="16" t="s">
        <v>32</v>
      </c>
      <c r="E44" s="17" t="s">
        <v>33</v>
      </c>
      <c r="F44" s="14">
        <v>15</v>
      </c>
      <c r="G44" s="376"/>
      <c r="H44" s="176">
        <f>F44*G44</f>
        <v>0</v>
      </c>
    </row>
    <row r="45" spans="1:8" s="8" customFormat="1" ht="10.7" customHeight="1" x14ac:dyDescent="0.25">
      <c r="B45" s="15"/>
      <c r="C45" s="12"/>
      <c r="D45" s="12"/>
      <c r="E45" s="12"/>
      <c r="F45" s="14"/>
      <c r="G45" s="375"/>
      <c r="H45" s="172"/>
    </row>
    <row r="46" spans="1:8" s="8" customFormat="1" ht="10.7" customHeight="1" x14ac:dyDescent="0.25">
      <c r="A46" s="8">
        <v>10947</v>
      </c>
      <c r="B46" s="15"/>
      <c r="C46" s="12"/>
      <c r="D46" s="16" t="s">
        <v>34</v>
      </c>
      <c r="E46" s="17" t="s">
        <v>35</v>
      </c>
      <c r="F46" s="14">
        <v>1</v>
      </c>
      <c r="G46" s="376">
        <v>30000</v>
      </c>
      <c r="H46" s="176">
        <f>F46*G46</f>
        <v>30000</v>
      </c>
    </row>
    <row r="47" spans="1:8" s="8" customFormat="1" ht="10.7" customHeight="1" x14ac:dyDescent="0.25">
      <c r="B47" s="15"/>
      <c r="C47" s="12"/>
      <c r="D47" s="12"/>
      <c r="E47" s="12"/>
      <c r="F47" s="14"/>
      <c r="G47" s="375"/>
      <c r="H47" s="172"/>
    </row>
    <row r="48" spans="1:8" s="8" customFormat="1" ht="10.7" customHeight="1" x14ac:dyDescent="0.25">
      <c r="A48" s="8">
        <v>10951</v>
      </c>
      <c r="B48" s="15"/>
      <c r="C48" s="12"/>
      <c r="D48" s="16" t="s">
        <v>36</v>
      </c>
      <c r="E48" s="17" t="s">
        <v>35</v>
      </c>
      <c r="F48" s="14">
        <v>1</v>
      </c>
      <c r="G48" s="376">
        <v>90000</v>
      </c>
      <c r="H48" s="176">
        <f>F48*G48</f>
        <v>90000</v>
      </c>
    </row>
    <row r="49" spans="1:8" s="8" customFormat="1" ht="10.7" customHeight="1" x14ac:dyDescent="0.25">
      <c r="B49" s="15"/>
      <c r="C49" s="12"/>
      <c r="D49" s="12"/>
      <c r="E49" s="12"/>
      <c r="F49" s="14"/>
      <c r="G49" s="375"/>
      <c r="H49" s="172"/>
    </row>
    <row r="50" spans="1:8" s="8" customFormat="1" ht="22.5" x14ac:dyDescent="0.25">
      <c r="A50" s="8">
        <v>10952</v>
      </c>
      <c r="B50" s="15"/>
      <c r="C50" s="12"/>
      <c r="D50" s="16" t="s">
        <v>37</v>
      </c>
      <c r="E50" s="17" t="s">
        <v>25</v>
      </c>
      <c r="F50" s="14">
        <f>H46+H48</f>
        <v>120000</v>
      </c>
      <c r="G50" s="377"/>
      <c r="H50" s="176">
        <f>F50*G50</f>
        <v>0</v>
      </c>
    </row>
    <row r="51" spans="1:8" s="8" customFormat="1" ht="10.7" customHeight="1" x14ac:dyDescent="0.25">
      <c r="B51" s="15"/>
      <c r="C51" s="12"/>
      <c r="D51" s="12"/>
      <c r="E51" s="12"/>
      <c r="F51" s="14"/>
      <c r="G51" s="375"/>
      <c r="H51" s="172"/>
    </row>
    <row r="52" spans="1:8" s="8" customFormat="1" ht="21.4" customHeight="1" x14ac:dyDescent="0.25">
      <c r="A52" s="8">
        <v>10948</v>
      </c>
      <c r="B52" s="11" t="s">
        <v>38</v>
      </c>
      <c r="C52" s="12"/>
      <c r="D52" s="13" t="s">
        <v>39</v>
      </c>
      <c r="E52" s="12"/>
      <c r="F52" s="14"/>
      <c r="G52" s="375"/>
      <c r="H52" s="172"/>
    </row>
    <row r="53" spans="1:8" s="18" customFormat="1" ht="18.75" customHeight="1" x14ac:dyDescent="0.25">
      <c r="B53" s="19" t="s">
        <v>42</v>
      </c>
      <c r="C53" s="20"/>
      <c r="D53" s="21"/>
      <c r="E53" s="21"/>
      <c r="F53" s="22"/>
      <c r="G53" s="378"/>
      <c r="H53" s="338"/>
    </row>
    <row r="54" spans="1:8" s="1" customFormat="1" ht="12" customHeight="1" x14ac:dyDescent="0.2">
      <c r="D54" s="2"/>
      <c r="F54" s="3"/>
      <c r="G54" s="356"/>
      <c r="H54" s="335"/>
    </row>
    <row r="55" spans="1:8" s="1" customFormat="1" ht="15" customHeight="1" x14ac:dyDescent="0.2">
      <c r="B55" s="5" t="s">
        <v>144</v>
      </c>
      <c r="F55" s="3"/>
      <c r="G55" s="356"/>
      <c r="H55" s="335"/>
    </row>
    <row r="56" spans="1:8" s="1" customFormat="1" ht="15" customHeight="1" x14ac:dyDescent="0.2">
      <c r="B56" s="5"/>
      <c r="F56" s="3"/>
      <c r="G56" s="356"/>
      <c r="H56" s="335"/>
    </row>
    <row r="57" spans="1:8" s="1" customFormat="1" ht="15" customHeight="1" x14ac:dyDescent="0.2">
      <c r="B57" s="5" t="s">
        <v>146</v>
      </c>
      <c r="F57" s="3"/>
      <c r="G57" s="356"/>
      <c r="H57" s="335"/>
    </row>
    <row r="58" spans="1:8" s="1" customFormat="1" ht="15" customHeight="1" x14ac:dyDescent="0.2">
      <c r="B58" s="5" t="s">
        <v>145</v>
      </c>
      <c r="F58" s="3"/>
      <c r="G58" s="356"/>
      <c r="H58" s="335"/>
    </row>
    <row r="59" spans="1:8" s="1" customFormat="1" ht="12" customHeight="1" x14ac:dyDescent="0.2">
      <c r="D59" s="2"/>
      <c r="F59" s="3"/>
      <c r="G59" s="356"/>
      <c r="H59" s="335"/>
    </row>
    <row r="60" spans="1:8" s="1" customFormat="1" ht="15" customHeight="1" x14ac:dyDescent="0.2">
      <c r="B60" s="5" t="s">
        <v>1</v>
      </c>
      <c r="F60" s="3"/>
      <c r="G60" s="356"/>
      <c r="H60" s="335"/>
    </row>
    <row r="61" spans="1:8" s="6" customFormat="1" ht="15" customHeight="1" x14ac:dyDescent="0.2">
      <c r="F61" s="7"/>
      <c r="G61" s="373"/>
      <c r="H61" s="336"/>
    </row>
    <row r="62" spans="1:8" s="8" customFormat="1" ht="27" customHeight="1" x14ac:dyDescent="0.25">
      <c r="B62" s="9" t="s">
        <v>2</v>
      </c>
      <c r="C62" s="9" t="s">
        <v>3</v>
      </c>
      <c r="D62" s="9" t="s">
        <v>4</v>
      </c>
      <c r="E62" s="9" t="s">
        <v>5</v>
      </c>
      <c r="F62" s="10" t="s">
        <v>6</v>
      </c>
      <c r="G62" s="374" t="s">
        <v>159</v>
      </c>
      <c r="H62" s="337" t="s">
        <v>1309</v>
      </c>
    </row>
    <row r="63" spans="1:8" s="18" customFormat="1" ht="18.75" customHeight="1" x14ac:dyDescent="0.25">
      <c r="B63" s="19" t="s">
        <v>43</v>
      </c>
      <c r="C63" s="20"/>
      <c r="D63" s="21"/>
      <c r="E63" s="21"/>
      <c r="F63" s="22"/>
      <c r="G63" s="378"/>
      <c r="H63" s="338">
        <f>H53</f>
        <v>0</v>
      </c>
    </row>
    <row r="64" spans="1:8" s="8" customFormat="1" ht="10.7" customHeight="1" x14ac:dyDescent="0.25">
      <c r="A64" s="8">
        <v>10949</v>
      </c>
      <c r="B64" s="15"/>
      <c r="C64" s="12"/>
      <c r="D64" s="16" t="s">
        <v>40</v>
      </c>
      <c r="E64" s="17" t="s">
        <v>41</v>
      </c>
      <c r="F64" s="14">
        <v>1</v>
      </c>
      <c r="G64" s="376"/>
      <c r="H64" s="176">
        <f>F64*G64</f>
        <v>0</v>
      </c>
    </row>
    <row r="65" spans="1:8" s="8" customFormat="1" ht="10.7" customHeight="1" x14ac:dyDescent="0.25">
      <c r="A65" s="8">
        <v>10950</v>
      </c>
      <c r="B65" s="15"/>
      <c r="C65" s="12"/>
      <c r="D65" s="16"/>
      <c r="E65" s="17"/>
      <c r="F65" s="14"/>
      <c r="G65" s="376"/>
      <c r="H65" s="176"/>
    </row>
    <row r="66" spans="1:8" s="8" customFormat="1" ht="10.7" customHeight="1" x14ac:dyDescent="0.25">
      <c r="A66" s="8">
        <v>10950</v>
      </c>
      <c r="B66" s="15"/>
      <c r="C66" s="12"/>
      <c r="D66" s="16" t="s">
        <v>44</v>
      </c>
      <c r="E66" s="17" t="s">
        <v>41</v>
      </c>
      <c r="F66" s="14">
        <v>1</v>
      </c>
      <c r="G66" s="376"/>
      <c r="H66" s="176">
        <f>F66*G66</f>
        <v>0</v>
      </c>
    </row>
    <row r="67" spans="1:8" s="8" customFormat="1" ht="10.7" customHeight="1" x14ac:dyDescent="0.25">
      <c r="B67" s="15"/>
      <c r="C67" s="12"/>
      <c r="D67" s="12"/>
      <c r="E67" s="12"/>
      <c r="F67" s="14"/>
      <c r="G67" s="375"/>
      <c r="H67" s="172"/>
    </row>
    <row r="68" spans="1:8" s="8" customFormat="1" ht="25.5" customHeight="1" x14ac:dyDescent="0.25">
      <c r="B68" s="23" t="s">
        <v>45</v>
      </c>
      <c r="C68" s="12"/>
      <c r="D68" s="29" t="s">
        <v>46</v>
      </c>
      <c r="E68" s="17" t="s">
        <v>23</v>
      </c>
      <c r="F68" s="14">
        <v>1</v>
      </c>
      <c r="G68" s="376">
        <v>60000</v>
      </c>
      <c r="H68" s="172">
        <f>F68*G68</f>
        <v>60000</v>
      </c>
    </row>
    <row r="69" spans="1:8" s="8" customFormat="1" ht="10.7" customHeight="1" x14ac:dyDescent="0.25">
      <c r="B69" s="15"/>
      <c r="C69" s="12"/>
      <c r="D69" s="12"/>
      <c r="E69" s="12"/>
      <c r="F69" s="14"/>
      <c r="G69" s="376"/>
      <c r="H69" s="172"/>
    </row>
    <row r="70" spans="1:8" s="8" customFormat="1" ht="27.75" customHeight="1" x14ac:dyDescent="0.25">
      <c r="B70" s="15"/>
      <c r="C70" s="12"/>
      <c r="D70" s="30" t="s">
        <v>47</v>
      </c>
      <c r="E70" s="15" t="s">
        <v>25</v>
      </c>
      <c r="F70" s="14">
        <f>H68</f>
        <v>60000</v>
      </c>
      <c r="G70" s="377"/>
      <c r="H70" s="172">
        <f>F70*G70</f>
        <v>0</v>
      </c>
    </row>
    <row r="71" spans="1:8" s="8" customFormat="1" ht="10.7" customHeight="1" x14ac:dyDescent="0.25">
      <c r="B71" s="15"/>
      <c r="C71" s="12"/>
      <c r="D71" s="12"/>
      <c r="E71" s="15"/>
      <c r="F71" s="14"/>
      <c r="G71" s="376"/>
      <c r="H71" s="172"/>
    </row>
    <row r="72" spans="1:8" s="8" customFormat="1" ht="24.75" customHeight="1" x14ac:dyDescent="0.25">
      <c r="B72" s="32" t="s">
        <v>48</v>
      </c>
      <c r="C72" s="31"/>
      <c r="D72" s="29" t="s">
        <v>49</v>
      </c>
      <c r="E72" s="31" t="s">
        <v>23</v>
      </c>
      <c r="F72" s="14">
        <v>1</v>
      </c>
      <c r="G72" s="376">
        <v>60000</v>
      </c>
      <c r="H72" s="172">
        <f>F72*G72</f>
        <v>60000</v>
      </c>
    </row>
    <row r="73" spans="1:8" s="8" customFormat="1" ht="10.7" customHeight="1" x14ac:dyDescent="0.25">
      <c r="B73" s="33"/>
      <c r="C73" s="15"/>
      <c r="D73" s="12"/>
      <c r="E73" s="15"/>
      <c r="F73" s="14"/>
      <c r="G73" s="376"/>
      <c r="H73" s="172"/>
    </row>
    <row r="74" spans="1:8" s="8" customFormat="1" ht="24" customHeight="1" x14ac:dyDescent="0.25">
      <c r="B74" s="33"/>
      <c r="C74" s="15"/>
      <c r="D74" s="30" t="s">
        <v>50</v>
      </c>
      <c r="E74" s="31" t="s">
        <v>25</v>
      </c>
      <c r="F74" s="14">
        <f>H72</f>
        <v>60000</v>
      </c>
      <c r="G74" s="377"/>
      <c r="H74" s="172">
        <f>F74*G74</f>
        <v>0</v>
      </c>
    </row>
    <row r="75" spans="1:8" s="8" customFormat="1" ht="10.7" customHeight="1" x14ac:dyDescent="0.25">
      <c r="B75" s="33"/>
      <c r="C75" s="15"/>
      <c r="D75" s="12"/>
      <c r="E75" s="15"/>
      <c r="F75" s="14"/>
      <c r="G75" s="376"/>
      <c r="H75" s="172"/>
    </row>
    <row r="76" spans="1:8" s="8" customFormat="1" ht="29.25" customHeight="1" x14ac:dyDescent="0.25">
      <c r="B76" s="32" t="s">
        <v>51</v>
      </c>
      <c r="C76" s="31"/>
      <c r="D76" s="29" t="s">
        <v>52</v>
      </c>
      <c r="E76" s="31" t="s">
        <v>23</v>
      </c>
      <c r="F76" s="14">
        <v>1</v>
      </c>
      <c r="G76" s="376">
        <v>60000</v>
      </c>
      <c r="H76" s="172">
        <f>F76*G76</f>
        <v>60000</v>
      </c>
    </row>
    <row r="77" spans="1:8" s="8" customFormat="1" ht="10.7" customHeight="1" x14ac:dyDescent="0.25">
      <c r="B77" s="15"/>
      <c r="C77" s="12"/>
      <c r="D77" s="30" t="s">
        <v>53</v>
      </c>
      <c r="E77" s="31" t="s">
        <v>25</v>
      </c>
      <c r="F77" s="14">
        <f>H76</f>
        <v>60000</v>
      </c>
      <c r="G77" s="377"/>
      <c r="H77" s="172">
        <f>F77*G77</f>
        <v>0</v>
      </c>
    </row>
    <row r="78" spans="1:8" s="8" customFormat="1" ht="10.7" customHeight="1" x14ac:dyDescent="0.25">
      <c r="B78" s="15"/>
      <c r="C78" s="12"/>
      <c r="D78" s="12"/>
      <c r="E78" s="12"/>
      <c r="F78" s="14"/>
      <c r="G78" s="375"/>
      <c r="H78" s="172"/>
    </row>
    <row r="79" spans="1:8" s="8" customFormat="1" ht="25.5" customHeight="1" x14ac:dyDescent="0.25">
      <c r="B79" s="23"/>
      <c r="C79" s="12"/>
      <c r="D79" s="12"/>
      <c r="E79" s="17"/>
      <c r="F79" s="14"/>
      <c r="G79" s="376"/>
      <c r="H79" s="172"/>
    </row>
    <row r="80" spans="1:8" s="8" customFormat="1" ht="10.7" customHeight="1" x14ac:dyDescent="0.25">
      <c r="B80" s="15"/>
      <c r="C80" s="12"/>
      <c r="D80" s="12"/>
      <c r="E80" s="12"/>
      <c r="F80" s="14"/>
      <c r="G80" s="376"/>
      <c r="H80" s="172"/>
    </row>
    <row r="81" spans="2:8" s="8" customFormat="1" ht="10.7" customHeight="1" x14ac:dyDescent="0.25">
      <c r="B81" s="15"/>
      <c r="C81" s="12"/>
      <c r="D81" s="12"/>
      <c r="E81" s="12"/>
      <c r="F81" s="14"/>
      <c r="G81" s="376"/>
      <c r="H81" s="172"/>
    </row>
    <row r="82" spans="2:8" s="8" customFormat="1" ht="10.7" customHeight="1" x14ac:dyDescent="0.25">
      <c r="B82" s="15"/>
      <c r="C82" s="12"/>
      <c r="D82" s="12"/>
      <c r="E82" s="12"/>
      <c r="F82" s="14"/>
      <c r="G82" s="376"/>
      <c r="H82" s="172"/>
    </row>
    <row r="83" spans="2:8" s="8" customFormat="1" ht="10.7" customHeight="1" x14ac:dyDescent="0.25">
      <c r="B83" s="15"/>
      <c r="C83" s="12"/>
      <c r="D83" s="12"/>
      <c r="E83" s="12"/>
      <c r="F83" s="14"/>
      <c r="G83" s="376"/>
      <c r="H83" s="172"/>
    </row>
    <row r="84" spans="2:8" s="8" customFormat="1" ht="10.7" customHeight="1" x14ac:dyDescent="0.25">
      <c r="B84" s="15"/>
      <c r="C84" s="12"/>
      <c r="D84" s="12"/>
      <c r="E84" s="12"/>
      <c r="F84" s="14"/>
      <c r="G84" s="376"/>
      <c r="H84" s="172"/>
    </row>
    <row r="85" spans="2:8" s="8" customFormat="1" ht="10.7" customHeight="1" x14ac:dyDescent="0.25">
      <c r="B85" s="15"/>
      <c r="C85" s="12"/>
      <c r="D85" s="12"/>
      <c r="E85" s="12"/>
      <c r="F85" s="14"/>
      <c r="G85" s="376"/>
      <c r="H85" s="172"/>
    </row>
    <row r="86" spans="2:8" s="8" customFormat="1" ht="10.7" customHeight="1" x14ac:dyDescent="0.25">
      <c r="B86" s="15"/>
      <c r="C86" s="12"/>
      <c r="D86" s="12"/>
      <c r="E86" s="12"/>
      <c r="F86" s="14"/>
      <c r="G86" s="376"/>
      <c r="H86" s="172"/>
    </row>
    <row r="87" spans="2:8" s="8" customFormat="1" ht="10.7" customHeight="1" x14ac:dyDescent="0.25">
      <c r="B87" s="15"/>
      <c r="C87" s="12"/>
      <c r="D87" s="12"/>
      <c r="E87" s="12"/>
      <c r="F87" s="14"/>
      <c r="G87" s="376"/>
      <c r="H87" s="172"/>
    </row>
    <row r="88" spans="2:8" s="8" customFormat="1" ht="10.7" customHeight="1" x14ac:dyDescent="0.25">
      <c r="B88" s="15"/>
      <c r="C88" s="12"/>
      <c r="D88" s="12"/>
      <c r="E88" s="12"/>
      <c r="F88" s="14"/>
      <c r="G88" s="376"/>
      <c r="H88" s="172"/>
    </row>
    <row r="89" spans="2:8" s="8" customFormat="1" ht="10.7" customHeight="1" x14ac:dyDescent="0.25">
      <c r="B89" s="15"/>
      <c r="C89" s="12"/>
      <c r="D89" s="12"/>
      <c r="E89" s="12"/>
      <c r="F89" s="14"/>
      <c r="G89" s="376"/>
      <c r="H89" s="172"/>
    </row>
    <row r="90" spans="2:8" s="8" customFormat="1" ht="10.7" customHeight="1" x14ac:dyDescent="0.25">
      <c r="B90" s="15"/>
      <c r="C90" s="12"/>
      <c r="D90" s="12"/>
      <c r="E90" s="12"/>
      <c r="F90" s="14"/>
      <c r="G90" s="376"/>
      <c r="H90" s="172"/>
    </row>
    <row r="91" spans="2:8" s="8" customFormat="1" ht="10.7" customHeight="1" x14ac:dyDescent="0.25">
      <c r="B91" s="15"/>
      <c r="C91" s="12"/>
      <c r="D91" s="12"/>
      <c r="E91" s="12"/>
      <c r="F91" s="14"/>
      <c r="G91" s="376"/>
      <c r="H91" s="172"/>
    </row>
    <row r="92" spans="2:8" s="8" customFormat="1" ht="10.7" customHeight="1" x14ac:dyDescent="0.25">
      <c r="B92" s="15"/>
      <c r="C92" s="12"/>
      <c r="D92" s="12"/>
      <c r="E92" s="12"/>
      <c r="F92" s="14"/>
      <c r="G92" s="376"/>
      <c r="H92" s="172"/>
    </row>
    <row r="93" spans="2:8" s="8" customFormat="1" ht="10.7" customHeight="1" x14ac:dyDescent="0.25">
      <c r="B93" s="15"/>
      <c r="C93" s="12"/>
      <c r="D93" s="12"/>
      <c r="E93" s="12"/>
      <c r="F93" s="14"/>
      <c r="G93" s="376"/>
      <c r="H93" s="172"/>
    </row>
    <row r="94" spans="2:8" s="8" customFormat="1" ht="10.7" customHeight="1" x14ac:dyDescent="0.25">
      <c r="B94" s="15"/>
      <c r="C94" s="12"/>
      <c r="D94" s="12"/>
      <c r="E94" s="12"/>
      <c r="F94" s="14"/>
      <c r="G94" s="376"/>
      <c r="H94" s="172"/>
    </row>
    <row r="95" spans="2:8" s="8" customFormat="1" ht="10.7" customHeight="1" x14ac:dyDescent="0.25">
      <c r="B95" s="15"/>
      <c r="C95" s="12"/>
      <c r="D95" s="12"/>
      <c r="E95" s="12"/>
      <c r="F95" s="14"/>
      <c r="G95" s="376"/>
      <c r="H95" s="172"/>
    </row>
    <row r="96" spans="2:8" s="8" customFormat="1" ht="10.7" customHeight="1" x14ac:dyDescent="0.25">
      <c r="B96" s="15"/>
      <c r="C96" s="12"/>
      <c r="D96" s="12"/>
      <c r="E96" s="12"/>
      <c r="F96" s="14"/>
      <c r="G96" s="376"/>
      <c r="H96" s="172"/>
    </row>
    <row r="97" spans="2:8" s="8" customFormat="1" ht="10.7" customHeight="1" x14ac:dyDescent="0.25">
      <c r="B97" s="15"/>
      <c r="C97" s="12"/>
      <c r="D97" s="12"/>
      <c r="E97" s="12"/>
      <c r="F97" s="14"/>
      <c r="G97" s="375"/>
      <c r="H97" s="172"/>
    </row>
    <row r="98" spans="2:8" s="8" customFormat="1" ht="10.7" customHeight="1" x14ac:dyDescent="0.25">
      <c r="B98" s="15"/>
      <c r="C98" s="12"/>
      <c r="D98" s="12"/>
      <c r="E98" s="12"/>
      <c r="F98" s="14"/>
      <c r="G98" s="375"/>
      <c r="H98" s="172"/>
    </row>
    <row r="99" spans="2:8" s="8" customFormat="1" ht="10.7" customHeight="1" x14ac:dyDescent="0.25">
      <c r="B99" s="15"/>
      <c r="C99" s="12"/>
      <c r="D99" s="12"/>
      <c r="E99" s="12"/>
      <c r="F99" s="14"/>
      <c r="G99" s="375"/>
      <c r="H99" s="172"/>
    </row>
    <row r="100" spans="2:8" s="8" customFormat="1" ht="10.7" customHeight="1" x14ac:dyDescent="0.25">
      <c r="B100" s="15"/>
      <c r="C100" s="12"/>
      <c r="D100" s="12"/>
      <c r="E100" s="12"/>
      <c r="F100" s="14"/>
      <c r="G100" s="375"/>
      <c r="H100" s="172"/>
    </row>
    <row r="101" spans="2:8" s="8" customFormat="1" ht="10.7" customHeight="1" x14ac:dyDescent="0.25">
      <c r="B101" s="15"/>
      <c r="C101" s="12"/>
      <c r="D101" s="12"/>
      <c r="E101" s="12"/>
      <c r="F101" s="14"/>
      <c r="G101" s="375"/>
      <c r="H101" s="172"/>
    </row>
    <row r="102" spans="2:8" s="8" customFormat="1" ht="10.7" customHeight="1" x14ac:dyDescent="0.25">
      <c r="B102" s="15"/>
      <c r="C102" s="12"/>
      <c r="D102" s="12"/>
      <c r="E102" s="12"/>
      <c r="F102" s="14"/>
      <c r="G102" s="375"/>
      <c r="H102" s="172"/>
    </row>
    <row r="103" spans="2:8" s="8" customFormat="1" ht="10.7" customHeight="1" x14ac:dyDescent="0.25">
      <c r="B103" s="15"/>
      <c r="C103" s="12"/>
      <c r="D103" s="12"/>
      <c r="E103" s="12"/>
      <c r="F103" s="14"/>
      <c r="G103" s="375"/>
      <c r="H103" s="172"/>
    </row>
    <row r="104" spans="2:8" s="8" customFormat="1" ht="10.7" customHeight="1" x14ac:dyDescent="0.25">
      <c r="B104" s="15"/>
      <c r="C104" s="12"/>
      <c r="D104" s="12"/>
      <c r="E104" s="12"/>
      <c r="F104" s="14"/>
      <c r="G104" s="375"/>
      <c r="H104" s="172"/>
    </row>
    <row r="105" spans="2:8" s="8" customFormat="1" ht="10.7" customHeight="1" x14ac:dyDescent="0.25">
      <c r="B105" s="15"/>
      <c r="C105" s="12"/>
      <c r="D105" s="12"/>
      <c r="E105" s="12"/>
      <c r="F105" s="14"/>
      <c r="G105" s="375"/>
      <c r="H105" s="172"/>
    </row>
    <row r="106" spans="2:8" s="8" customFormat="1" ht="10.7" customHeight="1" x14ac:dyDescent="0.25">
      <c r="B106" s="15"/>
      <c r="C106" s="12"/>
      <c r="D106" s="12"/>
      <c r="E106" s="12"/>
      <c r="F106" s="14"/>
      <c r="G106" s="375"/>
      <c r="H106" s="172"/>
    </row>
    <row r="107" spans="2:8" s="8" customFormat="1" ht="10.7" customHeight="1" x14ac:dyDescent="0.25">
      <c r="B107" s="15"/>
      <c r="C107" s="12"/>
      <c r="D107" s="12"/>
      <c r="E107" s="12"/>
      <c r="F107" s="14"/>
      <c r="G107" s="375"/>
      <c r="H107" s="172"/>
    </row>
    <row r="108" spans="2:8" s="8" customFormat="1" ht="10.7" customHeight="1" x14ac:dyDescent="0.25">
      <c r="B108" s="15"/>
      <c r="C108" s="12"/>
      <c r="D108" s="12"/>
      <c r="E108" s="12"/>
      <c r="F108" s="14"/>
      <c r="G108" s="375"/>
      <c r="H108" s="172"/>
    </row>
    <row r="109" spans="2:8" s="8" customFormat="1" ht="10.7" customHeight="1" x14ac:dyDescent="0.25">
      <c r="B109" s="15"/>
      <c r="C109" s="12"/>
      <c r="D109" s="12"/>
      <c r="E109" s="12"/>
      <c r="F109" s="14"/>
      <c r="G109" s="375"/>
      <c r="H109" s="172"/>
    </row>
    <row r="110" spans="2:8" s="8" customFormat="1" ht="10.7" customHeight="1" x14ac:dyDescent="0.25">
      <c r="B110" s="15"/>
      <c r="C110" s="12"/>
      <c r="D110" s="12"/>
      <c r="E110" s="12"/>
      <c r="F110" s="14"/>
      <c r="G110" s="375"/>
      <c r="H110" s="172"/>
    </row>
    <row r="111" spans="2:8" s="8" customFormat="1" ht="10.7" customHeight="1" x14ac:dyDescent="0.25">
      <c r="B111" s="15"/>
      <c r="C111" s="12"/>
      <c r="D111" s="12"/>
      <c r="E111" s="12"/>
      <c r="F111" s="14"/>
      <c r="G111" s="375"/>
      <c r="H111" s="172"/>
    </row>
    <row r="112" spans="2:8" s="8" customFormat="1" ht="10.7" customHeight="1" x14ac:dyDescent="0.25">
      <c r="B112" s="15"/>
      <c r="C112" s="12"/>
      <c r="D112" s="12"/>
      <c r="E112" s="12"/>
      <c r="F112" s="14"/>
      <c r="G112" s="375"/>
      <c r="H112" s="172"/>
    </row>
    <row r="113" spans="2:8" s="8" customFormat="1" ht="10.7" customHeight="1" x14ac:dyDescent="0.25">
      <c r="B113" s="15"/>
      <c r="C113" s="12"/>
      <c r="D113" s="12"/>
      <c r="E113" s="12"/>
      <c r="F113" s="14"/>
      <c r="G113" s="375"/>
      <c r="H113" s="172"/>
    </row>
    <row r="114" spans="2:8" s="8" customFormat="1" ht="10.7" customHeight="1" x14ac:dyDescent="0.25">
      <c r="B114" s="15"/>
      <c r="C114" s="12"/>
      <c r="D114" s="12"/>
      <c r="E114" s="12"/>
      <c r="F114" s="14"/>
      <c r="G114" s="375"/>
      <c r="H114" s="172"/>
    </row>
    <row r="115" spans="2:8" s="8" customFormat="1" ht="10.7" customHeight="1" x14ac:dyDescent="0.25">
      <c r="B115" s="15"/>
      <c r="C115" s="12"/>
      <c r="D115" s="12"/>
      <c r="E115" s="12"/>
      <c r="F115" s="14"/>
      <c r="G115" s="375"/>
      <c r="H115" s="172"/>
    </row>
    <row r="116" spans="2:8" s="8" customFormat="1" ht="10.7" customHeight="1" x14ac:dyDescent="0.25">
      <c r="B116" s="15"/>
      <c r="C116" s="12"/>
      <c r="D116" s="12"/>
      <c r="E116" s="12"/>
      <c r="F116" s="14"/>
      <c r="G116" s="375"/>
      <c r="H116" s="172"/>
    </row>
    <row r="117" spans="2:8" s="8" customFormat="1" ht="10.7" customHeight="1" x14ac:dyDescent="0.25">
      <c r="B117" s="15"/>
      <c r="C117" s="12"/>
      <c r="D117" s="12"/>
      <c r="E117" s="12"/>
      <c r="F117" s="14"/>
      <c r="G117" s="375"/>
      <c r="H117" s="172"/>
    </row>
    <row r="118" spans="2:8" s="8" customFormat="1" ht="10.7" customHeight="1" x14ac:dyDescent="0.25">
      <c r="B118" s="15"/>
      <c r="C118" s="12"/>
      <c r="D118" s="12"/>
      <c r="E118" s="12"/>
      <c r="F118" s="14"/>
      <c r="G118" s="375"/>
      <c r="H118" s="172"/>
    </row>
    <row r="119" spans="2:8" s="8" customFormat="1" ht="10.7" customHeight="1" x14ac:dyDescent="0.25">
      <c r="B119" s="15"/>
      <c r="C119" s="12"/>
      <c r="D119" s="12"/>
      <c r="E119" s="12"/>
      <c r="F119" s="14"/>
      <c r="G119" s="375"/>
      <c r="H119" s="172"/>
    </row>
    <row r="120" spans="2:8" s="8" customFormat="1" ht="10.7" customHeight="1" x14ac:dyDescent="0.25">
      <c r="B120" s="15"/>
      <c r="C120" s="12"/>
      <c r="D120" s="12"/>
      <c r="E120" s="12"/>
      <c r="F120" s="14"/>
      <c r="G120" s="375"/>
      <c r="H120" s="172"/>
    </row>
    <row r="121" spans="2:8" s="18" customFormat="1" ht="18.75" customHeight="1" x14ac:dyDescent="0.25">
      <c r="B121" s="19" t="s">
        <v>54</v>
      </c>
      <c r="C121" s="20"/>
      <c r="D121" s="21"/>
      <c r="E121" s="21"/>
      <c r="F121" s="22"/>
      <c r="G121" s="378"/>
      <c r="H121" s="338"/>
    </row>
    <row r="122" spans="2:8" s="1" customFormat="1" ht="12" customHeight="1" x14ac:dyDescent="0.2">
      <c r="D122" s="2"/>
      <c r="F122" s="3"/>
      <c r="G122" s="356"/>
      <c r="H122" s="335"/>
    </row>
    <row r="123" spans="2:8" s="1" customFormat="1" ht="15" customHeight="1" x14ac:dyDescent="0.2">
      <c r="B123" s="5" t="s">
        <v>144</v>
      </c>
      <c r="F123" s="3"/>
      <c r="G123" s="356"/>
      <c r="H123" s="335"/>
    </row>
    <row r="124" spans="2:8" s="1" customFormat="1" ht="15" customHeight="1" x14ac:dyDescent="0.2">
      <c r="B124" s="5"/>
      <c r="F124" s="3"/>
      <c r="G124" s="356"/>
      <c r="H124" s="335"/>
    </row>
    <row r="125" spans="2:8" s="1" customFormat="1" ht="15" customHeight="1" x14ac:dyDescent="0.2">
      <c r="B125" s="5" t="s">
        <v>146</v>
      </c>
      <c r="F125" s="3"/>
      <c r="G125" s="356"/>
      <c r="H125" s="335"/>
    </row>
    <row r="126" spans="2:8" s="1" customFormat="1" ht="15" customHeight="1" x14ac:dyDescent="0.2">
      <c r="B126" s="5" t="s">
        <v>145</v>
      </c>
      <c r="F126" s="3"/>
      <c r="G126" s="356"/>
      <c r="H126" s="335"/>
    </row>
    <row r="127" spans="2:8" s="1" customFormat="1" ht="12" customHeight="1" x14ac:dyDescent="0.2">
      <c r="D127" s="2"/>
      <c r="F127" s="3"/>
      <c r="G127" s="356"/>
      <c r="H127" s="335"/>
    </row>
    <row r="128" spans="2:8" s="1" customFormat="1" ht="15" customHeight="1" x14ac:dyDescent="0.2">
      <c r="B128" s="5" t="s">
        <v>1</v>
      </c>
      <c r="F128" s="3"/>
      <c r="G128" s="356"/>
      <c r="H128" s="335"/>
    </row>
    <row r="129" spans="1:8" s="6" customFormat="1" ht="15" customHeight="1" x14ac:dyDescent="0.2">
      <c r="F129" s="7"/>
      <c r="G129" s="373"/>
      <c r="H129" s="336"/>
    </row>
    <row r="130" spans="1:8" s="8" customFormat="1" ht="23.25" customHeight="1" x14ac:dyDescent="0.25">
      <c r="B130" s="9" t="s">
        <v>2</v>
      </c>
      <c r="C130" s="9" t="s">
        <v>3</v>
      </c>
      <c r="D130" s="9" t="s">
        <v>4</v>
      </c>
      <c r="E130" s="9" t="s">
        <v>5</v>
      </c>
      <c r="F130" s="10" t="s">
        <v>6</v>
      </c>
      <c r="G130" s="374" t="s">
        <v>159</v>
      </c>
      <c r="H130" s="337" t="s">
        <v>1309</v>
      </c>
    </row>
    <row r="131" spans="1:8" s="167" customFormat="1" ht="21.4" customHeight="1" x14ac:dyDescent="0.25">
      <c r="A131" s="167">
        <v>9501</v>
      </c>
      <c r="B131" s="168" t="s">
        <v>55</v>
      </c>
      <c r="C131" s="169"/>
      <c r="D131" s="170" t="s">
        <v>56</v>
      </c>
      <c r="E131" s="169"/>
      <c r="F131" s="171"/>
      <c r="G131" s="375"/>
      <c r="H131" s="172"/>
    </row>
    <row r="132" spans="1:8" s="167" customFormat="1" ht="10.7" customHeight="1" x14ac:dyDescent="0.25">
      <c r="B132" s="173"/>
      <c r="C132" s="169"/>
      <c r="D132" s="174" t="s">
        <v>57</v>
      </c>
      <c r="E132" s="175" t="s">
        <v>58</v>
      </c>
      <c r="F132" s="171">
        <v>1</v>
      </c>
      <c r="G132" s="375"/>
      <c r="H132" s="172">
        <f>F132*G132</f>
        <v>0</v>
      </c>
    </row>
    <row r="133" spans="1:8" s="167" customFormat="1" ht="10.7" customHeight="1" x14ac:dyDescent="0.25">
      <c r="A133" s="167">
        <v>9502</v>
      </c>
      <c r="B133" s="168"/>
      <c r="C133" s="169"/>
      <c r="D133" s="169"/>
      <c r="E133" s="169"/>
      <c r="F133" s="171"/>
      <c r="G133" s="375"/>
      <c r="H133" s="172"/>
    </row>
    <row r="134" spans="1:8" s="167" customFormat="1" ht="10.7" customHeight="1" x14ac:dyDescent="0.25">
      <c r="B134" s="173"/>
      <c r="C134" s="169"/>
      <c r="D134" s="174" t="s">
        <v>59</v>
      </c>
      <c r="E134" s="175" t="s">
        <v>58</v>
      </c>
      <c r="F134" s="171">
        <v>1</v>
      </c>
      <c r="G134" s="376"/>
      <c r="H134" s="176">
        <f>F134*G134</f>
        <v>0</v>
      </c>
    </row>
    <row r="135" spans="1:8" s="167" customFormat="1" ht="10.7" customHeight="1" x14ac:dyDescent="0.25">
      <c r="A135" s="167">
        <v>9503</v>
      </c>
      <c r="B135" s="173"/>
      <c r="C135" s="169"/>
      <c r="D135" s="169"/>
      <c r="E135" s="169"/>
      <c r="F135" s="171"/>
      <c r="G135" s="375"/>
      <c r="H135" s="172"/>
    </row>
    <row r="136" spans="1:8" s="167" customFormat="1" ht="10.7" customHeight="1" x14ac:dyDescent="0.25">
      <c r="B136" s="173"/>
      <c r="C136" s="169"/>
      <c r="D136" s="174" t="s">
        <v>60</v>
      </c>
      <c r="E136" s="175" t="s">
        <v>33</v>
      </c>
      <c r="F136" s="171">
        <v>15</v>
      </c>
      <c r="G136" s="376"/>
      <c r="H136" s="176">
        <f>F136*G136</f>
        <v>0</v>
      </c>
    </row>
    <row r="137" spans="1:8" s="167" customFormat="1" ht="10.7" customHeight="1" x14ac:dyDescent="0.25">
      <c r="A137" s="167">
        <v>9504</v>
      </c>
      <c r="B137" s="173"/>
      <c r="C137" s="169"/>
      <c r="D137" s="174"/>
      <c r="E137" s="175"/>
      <c r="F137" s="171"/>
      <c r="G137" s="376"/>
      <c r="H137" s="176"/>
    </row>
    <row r="138" spans="1:8" s="8" customFormat="1" ht="10.7" customHeight="1" x14ac:dyDescent="0.25">
      <c r="B138" s="15"/>
      <c r="C138" s="12"/>
      <c r="D138" s="12"/>
      <c r="E138" s="12"/>
      <c r="F138" s="14"/>
      <c r="G138" s="375"/>
      <c r="H138" s="339"/>
    </row>
    <row r="139" spans="1:8" s="8" customFormat="1" ht="10.7" customHeight="1" x14ac:dyDescent="0.25">
      <c r="A139" s="8">
        <v>9505</v>
      </c>
      <c r="B139" s="15"/>
      <c r="C139" s="12"/>
      <c r="D139" s="16"/>
      <c r="E139" s="17"/>
      <c r="F139" s="14"/>
      <c r="G139" s="376"/>
      <c r="H139" s="340"/>
    </row>
    <row r="140" spans="1:8" s="8" customFormat="1" ht="10.7" customHeight="1" x14ac:dyDescent="0.25">
      <c r="B140" s="15"/>
      <c r="C140" s="12"/>
      <c r="D140" s="12"/>
      <c r="E140" s="12"/>
      <c r="F140" s="14"/>
      <c r="G140" s="375"/>
      <c r="H140" s="339"/>
    </row>
    <row r="141" spans="1:8" s="8" customFormat="1" ht="10.7" customHeight="1" x14ac:dyDescent="0.25">
      <c r="B141" s="15"/>
      <c r="C141" s="12"/>
      <c r="D141" s="12"/>
      <c r="E141" s="12"/>
      <c r="F141" s="14"/>
      <c r="G141" s="375"/>
      <c r="H141" s="172"/>
    </row>
    <row r="142" spans="1:8" s="8" customFormat="1" ht="10.7" customHeight="1" x14ac:dyDescent="0.25">
      <c r="B142" s="15"/>
      <c r="C142" s="12"/>
      <c r="D142" s="12"/>
      <c r="E142" s="12"/>
      <c r="F142" s="14"/>
      <c r="G142" s="375"/>
      <c r="H142" s="172"/>
    </row>
    <row r="143" spans="1:8" s="8" customFormat="1" ht="10.7" customHeight="1" x14ac:dyDescent="0.25">
      <c r="B143" s="15"/>
      <c r="C143" s="12"/>
      <c r="D143" s="12"/>
      <c r="E143" s="12"/>
      <c r="F143" s="14"/>
      <c r="G143" s="375"/>
      <c r="H143" s="172"/>
    </row>
    <row r="144" spans="1:8" s="8" customFormat="1" ht="10.7" customHeight="1" x14ac:dyDescent="0.25">
      <c r="B144" s="15"/>
      <c r="C144" s="12"/>
      <c r="D144" s="12"/>
      <c r="E144" s="12"/>
      <c r="F144" s="14"/>
      <c r="G144" s="375"/>
      <c r="H144" s="172"/>
    </row>
    <row r="145" spans="2:8" s="8" customFormat="1" ht="10.7" customHeight="1" x14ac:dyDescent="0.25">
      <c r="B145" s="15"/>
      <c r="C145" s="12"/>
      <c r="D145" s="12"/>
      <c r="E145" s="12"/>
      <c r="F145" s="14"/>
      <c r="G145" s="375"/>
      <c r="H145" s="172"/>
    </row>
    <row r="146" spans="2:8" s="8" customFormat="1" ht="10.7" customHeight="1" x14ac:dyDescent="0.25">
      <c r="B146" s="15"/>
      <c r="C146" s="12"/>
      <c r="D146" s="12"/>
      <c r="E146" s="12"/>
      <c r="F146" s="14"/>
      <c r="G146" s="375"/>
      <c r="H146" s="172"/>
    </row>
    <row r="147" spans="2:8" s="8" customFormat="1" ht="10.7" customHeight="1" x14ac:dyDescent="0.25">
      <c r="B147" s="15"/>
      <c r="C147" s="12"/>
      <c r="D147" s="12"/>
      <c r="E147" s="12"/>
      <c r="F147" s="14"/>
      <c r="G147" s="375"/>
      <c r="H147" s="172"/>
    </row>
    <row r="148" spans="2:8" s="8" customFormat="1" ht="10.7" customHeight="1" x14ac:dyDescent="0.25">
      <c r="B148" s="15"/>
      <c r="C148" s="12"/>
      <c r="D148" s="12"/>
      <c r="E148" s="12"/>
      <c r="F148" s="14"/>
      <c r="G148" s="375"/>
      <c r="H148" s="172"/>
    </row>
    <row r="149" spans="2:8" s="8" customFormat="1" ht="10.7" customHeight="1" x14ac:dyDescent="0.25">
      <c r="B149" s="15"/>
      <c r="C149" s="12"/>
      <c r="D149" s="12"/>
      <c r="E149" s="12"/>
      <c r="F149" s="14"/>
      <c r="G149" s="375"/>
      <c r="H149" s="172"/>
    </row>
    <row r="150" spans="2:8" s="8" customFormat="1" ht="10.7" customHeight="1" x14ac:dyDescent="0.25">
      <c r="B150" s="15"/>
      <c r="C150" s="12"/>
      <c r="D150" s="12"/>
      <c r="E150" s="12"/>
      <c r="F150" s="14"/>
      <c r="G150" s="375"/>
      <c r="H150" s="172"/>
    </row>
    <row r="151" spans="2:8" s="8" customFormat="1" ht="10.7" customHeight="1" x14ac:dyDescent="0.25">
      <c r="B151" s="15"/>
      <c r="C151" s="12"/>
      <c r="D151" s="12"/>
      <c r="E151" s="12"/>
      <c r="F151" s="14"/>
      <c r="G151" s="375"/>
      <c r="H151" s="172"/>
    </row>
    <row r="152" spans="2:8" s="8" customFormat="1" ht="10.7" customHeight="1" x14ac:dyDescent="0.25">
      <c r="B152" s="15"/>
      <c r="C152" s="12"/>
      <c r="D152" s="12"/>
      <c r="E152" s="12"/>
      <c r="F152" s="14"/>
      <c r="G152" s="375"/>
      <c r="H152" s="172"/>
    </row>
    <row r="153" spans="2:8" s="8" customFormat="1" ht="10.7" customHeight="1" x14ac:dyDescent="0.25">
      <c r="B153" s="15"/>
      <c r="C153" s="12"/>
      <c r="D153" s="12"/>
      <c r="E153" s="12"/>
      <c r="F153" s="14"/>
      <c r="G153" s="375"/>
      <c r="H153" s="172"/>
    </row>
    <row r="154" spans="2:8" s="8" customFormat="1" ht="10.7" customHeight="1" x14ac:dyDescent="0.25">
      <c r="B154" s="15"/>
      <c r="C154" s="12"/>
      <c r="D154" s="12"/>
      <c r="E154" s="12"/>
      <c r="F154" s="14"/>
      <c r="G154" s="375"/>
      <c r="H154" s="172"/>
    </row>
    <row r="155" spans="2:8" s="8" customFormat="1" ht="10.7" customHeight="1" x14ac:dyDescent="0.25">
      <c r="B155" s="15"/>
      <c r="C155" s="12"/>
      <c r="D155" s="12"/>
      <c r="E155" s="12"/>
      <c r="F155" s="14"/>
      <c r="G155" s="375"/>
      <c r="H155" s="172"/>
    </row>
    <row r="156" spans="2:8" s="8" customFormat="1" ht="10.7" customHeight="1" x14ac:dyDescent="0.25">
      <c r="B156" s="15"/>
      <c r="C156" s="12"/>
      <c r="D156" s="12"/>
      <c r="E156" s="12"/>
      <c r="F156" s="14"/>
      <c r="G156" s="375"/>
      <c r="H156" s="172"/>
    </row>
    <row r="157" spans="2:8" s="8" customFormat="1" ht="10.7" customHeight="1" x14ac:dyDescent="0.25">
      <c r="B157" s="15"/>
      <c r="C157" s="12"/>
      <c r="D157" s="12"/>
      <c r="E157" s="12"/>
      <c r="F157" s="14"/>
      <c r="G157" s="375"/>
      <c r="H157" s="172"/>
    </row>
    <row r="158" spans="2:8" s="8" customFormat="1" ht="10.7" customHeight="1" x14ac:dyDescent="0.25">
      <c r="B158" s="15"/>
      <c r="C158" s="12"/>
      <c r="D158" s="12"/>
      <c r="E158" s="12"/>
      <c r="F158" s="14"/>
      <c r="G158" s="375"/>
      <c r="H158" s="172"/>
    </row>
    <row r="159" spans="2:8" s="8" customFormat="1" ht="10.7" customHeight="1" x14ac:dyDescent="0.25">
      <c r="B159" s="15"/>
      <c r="C159" s="12"/>
      <c r="D159" s="12"/>
      <c r="E159" s="12"/>
      <c r="F159" s="14"/>
      <c r="G159" s="375"/>
      <c r="H159" s="172"/>
    </row>
    <row r="160" spans="2:8" s="8" customFormat="1" ht="10.7" customHeight="1" x14ac:dyDescent="0.25">
      <c r="B160" s="15"/>
      <c r="C160" s="12"/>
      <c r="D160" s="12"/>
      <c r="E160" s="12"/>
      <c r="F160" s="14"/>
      <c r="G160" s="375"/>
      <c r="H160" s="172"/>
    </row>
    <row r="161" spans="2:8" s="8" customFormat="1" ht="10.7" customHeight="1" x14ac:dyDescent="0.25">
      <c r="B161" s="15"/>
      <c r="C161" s="12"/>
      <c r="D161" s="12"/>
      <c r="E161" s="12"/>
      <c r="F161" s="14"/>
      <c r="G161" s="375"/>
      <c r="H161" s="172"/>
    </row>
    <row r="162" spans="2:8" s="8" customFormat="1" ht="10.7" customHeight="1" x14ac:dyDescent="0.25">
      <c r="B162" s="15"/>
      <c r="C162" s="12"/>
      <c r="D162" s="12"/>
      <c r="E162" s="12"/>
      <c r="F162" s="14"/>
      <c r="G162" s="375"/>
      <c r="H162" s="172"/>
    </row>
    <row r="163" spans="2:8" s="8" customFormat="1" ht="10.7" customHeight="1" x14ac:dyDescent="0.25">
      <c r="B163" s="15"/>
      <c r="C163" s="12"/>
      <c r="D163" s="12"/>
      <c r="E163" s="12"/>
      <c r="F163" s="14"/>
      <c r="G163" s="375"/>
      <c r="H163" s="172"/>
    </row>
    <row r="164" spans="2:8" s="8" customFormat="1" ht="10.7" customHeight="1" x14ac:dyDescent="0.25">
      <c r="B164" s="15"/>
      <c r="C164" s="12"/>
      <c r="D164" s="12"/>
      <c r="E164" s="12"/>
      <c r="F164" s="14"/>
      <c r="G164" s="375"/>
      <c r="H164" s="172"/>
    </row>
    <row r="165" spans="2:8" s="8" customFormat="1" ht="10.7" customHeight="1" x14ac:dyDescent="0.25">
      <c r="B165" s="15"/>
      <c r="C165" s="12"/>
      <c r="D165" s="12"/>
      <c r="E165" s="12"/>
      <c r="F165" s="14"/>
      <c r="G165" s="375"/>
      <c r="H165" s="172"/>
    </row>
    <row r="166" spans="2:8" s="8" customFormat="1" ht="10.7" customHeight="1" x14ac:dyDescent="0.25">
      <c r="B166" s="15"/>
      <c r="C166" s="12"/>
      <c r="D166" s="12"/>
      <c r="E166" s="12"/>
      <c r="F166" s="14"/>
      <c r="G166" s="375"/>
      <c r="H166" s="172"/>
    </row>
    <row r="167" spans="2:8" s="8" customFormat="1" ht="10.7" customHeight="1" x14ac:dyDescent="0.25">
      <c r="B167" s="15"/>
      <c r="C167" s="12"/>
      <c r="D167" s="12"/>
      <c r="E167" s="12"/>
      <c r="F167" s="14"/>
      <c r="G167" s="375"/>
      <c r="H167" s="172"/>
    </row>
    <row r="168" spans="2:8" s="8" customFormat="1" ht="10.7" customHeight="1" x14ac:dyDescent="0.25">
      <c r="B168" s="15"/>
      <c r="C168" s="12"/>
      <c r="D168" s="12"/>
      <c r="E168" s="12"/>
      <c r="F168" s="14"/>
      <c r="G168" s="375"/>
      <c r="H168" s="172"/>
    </row>
    <row r="169" spans="2:8" s="8" customFormat="1" ht="10.7" customHeight="1" x14ac:dyDescent="0.25">
      <c r="B169" s="15"/>
      <c r="C169" s="12"/>
      <c r="D169" s="12"/>
      <c r="E169" s="12"/>
      <c r="F169" s="14"/>
      <c r="G169" s="375"/>
      <c r="H169" s="172"/>
    </row>
    <row r="170" spans="2:8" s="8" customFormat="1" ht="10.7" customHeight="1" x14ac:dyDescent="0.25">
      <c r="B170" s="15"/>
      <c r="C170" s="12"/>
      <c r="D170" s="12"/>
      <c r="E170" s="12"/>
      <c r="F170" s="14"/>
      <c r="G170" s="375"/>
      <c r="H170" s="172"/>
    </row>
    <row r="171" spans="2:8" s="8" customFormat="1" ht="10.7" customHeight="1" x14ac:dyDescent="0.25">
      <c r="B171" s="15"/>
      <c r="C171" s="12"/>
      <c r="D171" s="12"/>
      <c r="E171" s="12"/>
      <c r="F171" s="14"/>
      <c r="G171" s="375"/>
      <c r="H171" s="172"/>
    </row>
    <row r="172" spans="2:8" s="8" customFormat="1" ht="10.7" customHeight="1" x14ac:dyDescent="0.25">
      <c r="B172" s="15"/>
      <c r="C172" s="12"/>
      <c r="D172" s="12"/>
      <c r="E172" s="12"/>
      <c r="F172" s="14"/>
      <c r="G172" s="375"/>
      <c r="H172" s="172"/>
    </row>
    <row r="173" spans="2:8" s="8" customFormat="1" ht="10.7" customHeight="1" x14ac:dyDescent="0.25">
      <c r="B173" s="15"/>
      <c r="C173" s="12"/>
      <c r="D173" s="12"/>
      <c r="E173" s="12"/>
      <c r="F173" s="14"/>
      <c r="G173" s="375"/>
      <c r="H173" s="172"/>
    </row>
    <row r="174" spans="2:8" s="8" customFormat="1" ht="10.7" customHeight="1" x14ac:dyDescent="0.25">
      <c r="B174" s="15"/>
      <c r="C174" s="12"/>
      <c r="D174" s="12"/>
      <c r="E174" s="12"/>
      <c r="F174" s="14"/>
      <c r="G174" s="375"/>
      <c r="H174" s="172"/>
    </row>
    <row r="175" spans="2:8" s="8" customFormat="1" ht="10.7" customHeight="1" x14ac:dyDescent="0.25">
      <c r="B175" s="15"/>
      <c r="C175" s="12"/>
      <c r="D175" s="12"/>
      <c r="E175" s="12"/>
      <c r="F175" s="14"/>
      <c r="G175" s="375"/>
      <c r="H175" s="172"/>
    </row>
    <row r="176" spans="2:8" s="8" customFormat="1" ht="10.7" customHeight="1" x14ac:dyDescent="0.25">
      <c r="B176" s="15"/>
      <c r="C176" s="12"/>
      <c r="D176" s="12"/>
      <c r="E176" s="12"/>
      <c r="F176" s="14"/>
      <c r="G176" s="375"/>
      <c r="H176" s="172"/>
    </row>
    <row r="177" spans="2:8" s="8" customFormat="1" ht="10.7" customHeight="1" x14ac:dyDescent="0.25">
      <c r="B177" s="15"/>
      <c r="C177" s="12"/>
      <c r="D177" s="12"/>
      <c r="E177" s="12"/>
      <c r="F177" s="14"/>
      <c r="G177" s="375"/>
      <c r="H177" s="172"/>
    </row>
    <row r="178" spans="2:8" s="8" customFormat="1" ht="10.7" customHeight="1" x14ac:dyDescent="0.25">
      <c r="B178" s="15"/>
      <c r="C178" s="12"/>
      <c r="D178" s="12"/>
      <c r="E178" s="12"/>
      <c r="F178" s="14"/>
      <c r="G178" s="375"/>
      <c r="H178" s="172"/>
    </row>
    <row r="179" spans="2:8" s="8" customFormat="1" ht="10.7" customHeight="1" x14ac:dyDescent="0.25">
      <c r="B179" s="15"/>
      <c r="C179" s="12"/>
      <c r="D179" s="12"/>
      <c r="E179" s="12"/>
      <c r="F179" s="14"/>
      <c r="G179" s="375"/>
      <c r="H179" s="172"/>
    </row>
    <row r="180" spans="2:8" s="8" customFormat="1" ht="10.7" customHeight="1" x14ac:dyDescent="0.25">
      <c r="B180" s="15"/>
      <c r="C180" s="12"/>
      <c r="D180" s="12"/>
      <c r="E180" s="12"/>
      <c r="F180" s="14"/>
      <c r="G180" s="375"/>
      <c r="H180" s="172"/>
    </row>
    <row r="181" spans="2:8" s="8" customFormat="1" ht="10.7" customHeight="1" x14ac:dyDescent="0.25">
      <c r="B181" s="15"/>
      <c r="C181" s="12"/>
      <c r="D181" s="12"/>
      <c r="E181" s="12"/>
      <c r="F181" s="14"/>
      <c r="G181" s="375"/>
      <c r="H181" s="172"/>
    </row>
    <row r="182" spans="2:8" s="8" customFormat="1" ht="10.7" customHeight="1" x14ac:dyDescent="0.25">
      <c r="B182" s="15"/>
      <c r="C182" s="12"/>
      <c r="D182" s="12"/>
      <c r="E182" s="12"/>
      <c r="F182" s="14"/>
      <c r="G182" s="375"/>
      <c r="H182" s="172"/>
    </row>
    <row r="183" spans="2:8" s="8" customFormat="1" ht="10.7" customHeight="1" x14ac:dyDescent="0.25">
      <c r="B183" s="15"/>
      <c r="C183" s="12"/>
      <c r="D183" s="12"/>
      <c r="E183" s="12"/>
      <c r="F183" s="14"/>
      <c r="G183" s="375"/>
      <c r="H183" s="172"/>
    </row>
    <row r="184" spans="2:8" s="8" customFormat="1" ht="10.7" customHeight="1" x14ac:dyDescent="0.25">
      <c r="B184" s="15"/>
      <c r="C184" s="12"/>
      <c r="D184" s="12"/>
      <c r="E184" s="12"/>
      <c r="F184" s="14"/>
      <c r="G184" s="375"/>
      <c r="H184" s="172"/>
    </row>
    <row r="185" spans="2:8" s="8" customFormat="1" ht="10.7" customHeight="1" x14ac:dyDescent="0.25">
      <c r="B185" s="15"/>
      <c r="C185" s="12"/>
      <c r="D185" s="12"/>
      <c r="E185" s="12"/>
      <c r="F185" s="14"/>
      <c r="G185" s="375"/>
      <c r="H185" s="172"/>
    </row>
    <row r="186" spans="2:8" s="8" customFormat="1" ht="10.7" customHeight="1" x14ac:dyDescent="0.25">
      <c r="B186" s="15"/>
      <c r="C186" s="12"/>
      <c r="D186" s="12"/>
      <c r="E186" s="12"/>
      <c r="F186" s="14"/>
      <c r="G186" s="375"/>
      <c r="H186" s="172"/>
    </row>
    <row r="187" spans="2:8" s="8" customFormat="1" ht="10.7" customHeight="1" x14ac:dyDescent="0.25">
      <c r="B187" s="15"/>
      <c r="C187" s="12"/>
      <c r="D187" s="12"/>
      <c r="E187" s="12"/>
      <c r="F187" s="14"/>
      <c r="G187" s="375"/>
      <c r="H187" s="172"/>
    </row>
    <row r="188" spans="2:8" s="8" customFormat="1" ht="10.7" customHeight="1" x14ac:dyDescent="0.25">
      <c r="B188" s="15"/>
      <c r="C188" s="12"/>
      <c r="D188" s="12"/>
      <c r="E188" s="12"/>
      <c r="F188" s="14"/>
      <c r="G188" s="375"/>
      <c r="H188" s="172"/>
    </row>
    <row r="189" spans="2:8" s="8" customFormat="1" ht="10.7" customHeight="1" x14ac:dyDescent="0.25">
      <c r="B189" s="15"/>
      <c r="C189" s="12"/>
      <c r="D189" s="12"/>
      <c r="E189" s="12"/>
      <c r="F189" s="14"/>
      <c r="G189" s="375"/>
      <c r="H189" s="172"/>
    </row>
    <row r="190" spans="2:8" s="8" customFormat="1" ht="10.7" customHeight="1" x14ac:dyDescent="0.25">
      <c r="B190" s="15"/>
      <c r="C190" s="12"/>
      <c r="D190" s="12"/>
      <c r="E190" s="12"/>
      <c r="F190" s="14"/>
      <c r="G190" s="375"/>
      <c r="H190" s="172"/>
    </row>
    <row r="191" spans="2:8" s="8" customFormat="1" ht="10.7" customHeight="1" x14ac:dyDescent="0.25">
      <c r="B191" s="15"/>
      <c r="C191" s="12"/>
      <c r="D191" s="12"/>
      <c r="E191" s="12"/>
      <c r="F191" s="14"/>
      <c r="G191" s="375"/>
      <c r="H191" s="172"/>
    </row>
    <row r="192" spans="2:8" s="18" customFormat="1" ht="18.75" customHeight="1" x14ac:dyDescent="0.25">
      <c r="B192" s="19" t="s">
        <v>54</v>
      </c>
      <c r="C192" s="20"/>
      <c r="D192" s="21"/>
      <c r="E192" s="21"/>
      <c r="F192" s="22"/>
      <c r="G192" s="378"/>
      <c r="H192" s="338">
        <f>SUM(H132:H191)</f>
        <v>0</v>
      </c>
    </row>
    <row r="193" spans="1:8" s="1" customFormat="1" ht="12" customHeight="1" x14ac:dyDescent="0.2">
      <c r="D193" s="2"/>
      <c r="F193" s="3"/>
      <c r="G193" s="356"/>
      <c r="H193" s="335"/>
    </row>
    <row r="194" spans="1:8" s="1" customFormat="1" ht="15" customHeight="1" x14ac:dyDescent="0.2">
      <c r="B194" s="5" t="s">
        <v>144</v>
      </c>
      <c r="F194" s="3"/>
      <c r="G194" s="356"/>
      <c r="H194" s="335"/>
    </row>
    <row r="195" spans="1:8" s="1" customFormat="1" ht="15" customHeight="1" x14ac:dyDescent="0.2">
      <c r="B195" s="5"/>
      <c r="F195" s="3"/>
      <c r="G195" s="356"/>
      <c r="H195" s="335"/>
    </row>
    <row r="196" spans="1:8" s="1" customFormat="1" ht="15" customHeight="1" x14ac:dyDescent="0.2">
      <c r="B196" s="5" t="s">
        <v>146</v>
      </c>
      <c r="F196" s="3"/>
      <c r="G196" s="356"/>
      <c r="H196" s="335"/>
    </row>
    <row r="197" spans="1:8" s="1" customFormat="1" ht="15" customHeight="1" x14ac:dyDescent="0.2">
      <c r="B197" s="5" t="s">
        <v>145</v>
      </c>
      <c r="F197" s="3"/>
      <c r="G197" s="356"/>
      <c r="H197" s="335"/>
    </row>
    <row r="198" spans="1:8" s="1" customFormat="1" ht="15" customHeight="1" x14ac:dyDescent="0.2">
      <c r="B198" s="5" t="s">
        <v>0</v>
      </c>
      <c r="F198" s="3"/>
      <c r="G198" s="356"/>
      <c r="H198" s="335"/>
    </row>
    <row r="199" spans="1:8" s="1" customFormat="1" ht="15" customHeight="1" x14ac:dyDescent="0.2">
      <c r="B199" s="5" t="s">
        <v>1</v>
      </c>
      <c r="F199" s="3"/>
      <c r="G199" s="356"/>
      <c r="H199" s="335"/>
    </row>
    <row r="200" spans="1:8" s="6" customFormat="1" ht="15" customHeight="1" x14ac:dyDescent="0.2">
      <c r="F200" s="7"/>
      <c r="G200" s="373"/>
      <c r="H200" s="336"/>
    </row>
    <row r="201" spans="1:8" s="8" customFormat="1" ht="24" customHeight="1" x14ac:dyDescent="0.25">
      <c r="B201" s="9" t="s">
        <v>2</v>
      </c>
      <c r="C201" s="9" t="s">
        <v>3</v>
      </c>
      <c r="D201" s="9" t="s">
        <v>4</v>
      </c>
      <c r="E201" s="9" t="s">
        <v>5</v>
      </c>
      <c r="F201" s="10" t="s">
        <v>6</v>
      </c>
      <c r="G201" s="374" t="s">
        <v>159</v>
      </c>
      <c r="H201" s="337" t="s">
        <v>1309</v>
      </c>
    </row>
    <row r="202" spans="1:8" s="8" customFormat="1" ht="21.4" customHeight="1" x14ac:dyDescent="0.25">
      <c r="A202" s="8">
        <v>9506</v>
      </c>
      <c r="B202" s="11" t="s">
        <v>61</v>
      </c>
      <c r="C202" s="12"/>
      <c r="D202" s="13" t="s">
        <v>62</v>
      </c>
      <c r="E202" s="12"/>
      <c r="F202" s="14"/>
      <c r="G202" s="375"/>
      <c r="H202" s="172"/>
    </row>
    <row r="203" spans="1:8" s="8" customFormat="1" ht="10.7" customHeight="1" x14ac:dyDescent="0.25">
      <c r="B203" s="15"/>
      <c r="C203" s="12"/>
      <c r="D203" s="12"/>
      <c r="E203" s="12"/>
      <c r="F203" s="14"/>
      <c r="G203" s="375"/>
      <c r="H203" s="172"/>
    </row>
    <row r="204" spans="1:8" s="8" customFormat="1" ht="10.7" customHeight="1" x14ac:dyDescent="0.25">
      <c r="A204" s="8">
        <v>9507</v>
      </c>
      <c r="B204" s="11" t="s">
        <v>63</v>
      </c>
      <c r="C204" s="12"/>
      <c r="D204" s="13" t="s">
        <v>64</v>
      </c>
      <c r="E204" s="12"/>
      <c r="F204" s="14"/>
      <c r="G204" s="375"/>
      <c r="H204" s="172"/>
    </row>
    <row r="205" spans="1:8" s="8" customFormat="1" ht="10.7" customHeight="1" x14ac:dyDescent="0.25">
      <c r="B205" s="15"/>
      <c r="C205" s="12"/>
      <c r="D205" s="12"/>
      <c r="E205" s="12"/>
      <c r="F205" s="14"/>
      <c r="G205" s="375"/>
      <c r="H205" s="172"/>
    </row>
    <row r="206" spans="1:8" s="8" customFormat="1" ht="10.7" customHeight="1" x14ac:dyDescent="0.25">
      <c r="A206" s="8">
        <v>9508</v>
      </c>
      <c r="B206" s="15"/>
      <c r="C206" s="12"/>
      <c r="D206" s="16" t="s">
        <v>65</v>
      </c>
      <c r="E206" s="17" t="s">
        <v>66</v>
      </c>
      <c r="F206" s="14">
        <v>30</v>
      </c>
      <c r="G206" s="376"/>
      <c r="H206" s="176">
        <f>F206*G206</f>
        <v>0</v>
      </c>
    </row>
    <row r="207" spans="1:8" s="8" customFormat="1" ht="10.7" customHeight="1" x14ac:dyDescent="0.25">
      <c r="B207" s="15"/>
      <c r="C207" s="12"/>
      <c r="D207" s="16"/>
      <c r="E207" s="17"/>
      <c r="F207" s="14"/>
      <c r="G207" s="376"/>
      <c r="H207" s="176"/>
    </row>
    <row r="208" spans="1:8" s="8" customFormat="1" ht="10.7" customHeight="1" x14ac:dyDescent="0.25">
      <c r="B208" s="15"/>
      <c r="C208" s="12"/>
      <c r="D208" s="16" t="s">
        <v>67</v>
      </c>
      <c r="E208" s="17" t="s">
        <v>66</v>
      </c>
      <c r="F208" s="14"/>
      <c r="G208" s="376"/>
      <c r="H208" s="176" t="s">
        <v>263</v>
      </c>
    </row>
    <row r="209" spans="1:8" s="8" customFormat="1" ht="10.7" customHeight="1" x14ac:dyDescent="0.25">
      <c r="B209" s="15"/>
      <c r="C209" s="12"/>
      <c r="D209" s="12"/>
      <c r="E209" s="12"/>
      <c r="F209" s="14"/>
      <c r="G209" s="375"/>
      <c r="H209" s="172"/>
    </row>
    <row r="210" spans="1:8" s="8" customFormat="1" ht="21.4" customHeight="1" x14ac:dyDescent="0.25">
      <c r="A210" s="8">
        <v>9510</v>
      </c>
      <c r="B210" s="15"/>
      <c r="C210" s="12"/>
      <c r="D210" s="16" t="s">
        <v>68</v>
      </c>
      <c r="E210" s="17" t="s">
        <v>66</v>
      </c>
      <c r="F210" s="14"/>
      <c r="G210" s="376"/>
      <c r="H210" s="176" t="s">
        <v>263</v>
      </c>
    </row>
    <row r="211" spans="1:8" s="8" customFormat="1" ht="10.7" customHeight="1" x14ac:dyDescent="0.25">
      <c r="B211" s="15"/>
      <c r="C211" s="12"/>
      <c r="D211" s="12"/>
      <c r="E211" s="12"/>
      <c r="F211" s="14"/>
      <c r="G211" s="375"/>
      <c r="H211" s="172"/>
    </row>
    <row r="212" spans="1:8" s="8" customFormat="1" ht="10.7" customHeight="1" x14ac:dyDescent="0.25">
      <c r="A212" s="8">
        <v>9511</v>
      </c>
      <c r="B212" s="15"/>
      <c r="C212" s="12"/>
      <c r="D212" s="16" t="s">
        <v>69</v>
      </c>
      <c r="E212" s="17" t="s">
        <v>66</v>
      </c>
      <c r="F212" s="14"/>
      <c r="G212" s="376"/>
      <c r="H212" s="176" t="s">
        <v>263</v>
      </c>
    </row>
    <row r="213" spans="1:8" s="8" customFormat="1" ht="10.7" customHeight="1" x14ac:dyDescent="0.25">
      <c r="B213" s="15"/>
      <c r="C213" s="12"/>
      <c r="D213" s="12"/>
      <c r="E213" s="12"/>
      <c r="F213" s="14"/>
      <c r="G213" s="375"/>
      <c r="H213" s="172"/>
    </row>
    <row r="214" spans="1:8" s="8" customFormat="1" ht="10.7" customHeight="1" x14ac:dyDescent="0.25">
      <c r="A214" s="8">
        <v>9512</v>
      </c>
      <c r="B214" s="15"/>
      <c r="C214" s="12"/>
      <c r="D214" s="16" t="s">
        <v>70</v>
      </c>
      <c r="E214" s="17" t="s">
        <v>66</v>
      </c>
      <c r="F214" s="14">
        <v>4</v>
      </c>
      <c r="G214" s="376"/>
      <c r="H214" s="176">
        <f>F214*G214</f>
        <v>0</v>
      </c>
    </row>
    <row r="215" spans="1:8" s="8" customFormat="1" ht="10.7" customHeight="1" x14ac:dyDescent="0.25">
      <c r="B215" s="15"/>
      <c r="C215" s="12"/>
      <c r="D215" s="12"/>
      <c r="E215" s="12"/>
      <c r="F215" s="14"/>
      <c r="G215" s="375"/>
      <c r="H215" s="172"/>
    </row>
    <row r="216" spans="1:8" s="8" customFormat="1" ht="10.7" customHeight="1" x14ac:dyDescent="0.25">
      <c r="A216" s="8">
        <v>9513</v>
      </c>
      <c r="B216" s="15"/>
      <c r="C216" s="12"/>
      <c r="D216" s="16" t="s">
        <v>71</v>
      </c>
      <c r="E216" s="17" t="s">
        <v>66</v>
      </c>
      <c r="F216" s="14">
        <v>25</v>
      </c>
      <c r="G216" s="376"/>
      <c r="H216" s="176">
        <f>F216*G216</f>
        <v>0</v>
      </c>
    </row>
    <row r="217" spans="1:8" s="8" customFormat="1" ht="10.7" customHeight="1" x14ac:dyDescent="0.25">
      <c r="B217" s="15"/>
      <c r="C217" s="12"/>
      <c r="D217" s="12"/>
      <c r="E217" s="12"/>
      <c r="F217" s="14"/>
      <c r="G217" s="375"/>
      <c r="H217" s="172"/>
    </row>
    <row r="218" spans="1:8" s="8" customFormat="1" ht="10.7" customHeight="1" x14ac:dyDescent="0.25">
      <c r="A218" s="8">
        <v>9514</v>
      </c>
      <c r="B218" s="11" t="s">
        <v>72</v>
      </c>
      <c r="C218" s="12"/>
      <c r="D218" s="13" t="s">
        <v>73</v>
      </c>
      <c r="E218" s="12"/>
      <c r="F218" s="14"/>
      <c r="G218" s="375"/>
      <c r="H218" s="172"/>
    </row>
    <row r="219" spans="1:8" s="8" customFormat="1" ht="10.7" customHeight="1" x14ac:dyDescent="0.25">
      <c r="B219" s="15"/>
      <c r="C219" s="12"/>
      <c r="D219" s="12"/>
      <c r="E219" s="12"/>
      <c r="F219" s="14"/>
      <c r="G219" s="375"/>
      <c r="H219" s="172"/>
    </row>
    <row r="220" spans="1:8" s="8" customFormat="1" ht="10.7" customHeight="1" x14ac:dyDescent="0.25">
      <c r="A220" s="8">
        <v>9515</v>
      </c>
      <c r="B220" s="15"/>
      <c r="C220" s="12"/>
      <c r="D220" s="16" t="s">
        <v>74</v>
      </c>
      <c r="E220" s="17" t="s">
        <v>75</v>
      </c>
      <c r="F220" s="14">
        <v>10</v>
      </c>
      <c r="G220" s="376"/>
      <c r="H220" s="176">
        <f>F220*G220</f>
        <v>0</v>
      </c>
    </row>
    <row r="221" spans="1:8" s="8" customFormat="1" ht="10.7" customHeight="1" x14ac:dyDescent="0.25">
      <c r="B221" s="15"/>
      <c r="C221" s="12"/>
      <c r="D221" s="12"/>
      <c r="E221" s="12"/>
      <c r="F221" s="14"/>
      <c r="G221" s="375"/>
      <c r="H221" s="172"/>
    </row>
    <row r="222" spans="1:8" s="8" customFormat="1" ht="10.7" customHeight="1" x14ac:dyDescent="0.25">
      <c r="A222" s="8">
        <v>9516</v>
      </c>
      <c r="B222" s="15"/>
      <c r="C222" s="12"/>
      <c r="D222" s="16" t="s">
        <v>76</v>
      </c>
      <c r="E222" s="17" t="s">
        <v>75</v>
      </c>
      <c r="F222" s="14">
        <v>1</v>
      </c>
      <c r="G222" s="376"/>
      <c r="H222" s="176">
        <f>F222*G222</f>
        <v>0</v>
      </c>
    </row>
    <row r="223" spans="1:8" s="8" customFormat="1" ht="10.7" customHeight="1" x14ac:dyDescent="0.25">
      <c r="B223" s="15"/>
      <c r="C223" s="12"/>
      <c r="D223" s="12"/>
      <c r="E223" s="12"/>
      <c r="F223" s="14"/>
      <c r="G223" s="375"/>
      <c r="H223" s="172"/>
    </row>
    <row r="224" spans="1:8" s="8" customFormat="1" ht="10.7" customHeight="1" x14ac:dyDescent="0.25">
      <c r="A224" s="8">
        <v>9517</v>
      </c>
      <c r="B224" s="15"/>
      <c r="C224" s="12"/>
      <c r="D224" s="16" t="s">
        <v>77</v>
      </c>
      <c r="E224" s="17" t="s">
        <v>75</v>
      </c>
      <c r="F224" s="14"/>
      <c r="G224" s="376"/>
      <c r="H224" s="176" t="s">
        <v>263</v>
      </c>
    </row>
    <row r="225" spans="1:8" s="8" customFormat="1" ht="10.7" customHeight="1" x14ac:dyDescent="0.25">
      <c r="B225" s="15"/>
      <c r="C225" s="12"/>
      <c r="D225" s="12"/>
      <c r="E225" s="12"/>
      <c r="F225" s="14"/>
      <c r="G225" s="375"/>
      <c r="H225" s="172"/>
    </row>
    <row r="226" spans="1:8" s="8" customFormat="1" ht="10.7" customHeight="1" x14ac:dyDescent="0.25">
      <c r="A226" s="8">
        <v>9518</v>
      </c>
      <c r="B226" s="15"/>
      <c r="C226" s="12"/>
      <c r="D226" s="16" t="s">
        <v>78</v>
      </c>
      <c r="E226" s="17" t="s">
        <v>75</v>
      </c>
      <c r="F226" s="14">
        <v>2</v>
      </c>
      <c r="G226" s="376"/>
      <c r="H226" s="176">
        <f>F226*G226</f>
        <v>0</v>
      </c>
    </row>
    <row r="227" spans="1:8" s="8" customFormat="1" ht="10.7" customHeight="1" x14ac:dyDescent="0.25">
      <c r="B227" s="15"/>
      <c r="C227" s="12"/>
      <c r="D227" s="12"/>
      <c r="E227" s="12"/>
      <c r="F227" s="14"/>
      <c r="G227" s="375"/>
      <c r="H227" s="172"/>
    </row>
    <row r="228" spans="1:8" s="8" customFormat="1" ht="10.7" customHeight="1" x14ac:dyDescent="0.25">
      <c r="A228" s="8">
        <v>9519</v>
      </c>
      <c r="B228" s="15"/>
      <c r="C228" s="12"/>
      <c r="D228" s="16" t="s">
        <v>79</v>
      </c>
      <c r="E228" s="17" t="s">
        <v>75</v>
      </c>
      <c r="F228" s="14">
        <v>1</v>
      </c>
      <c r="G228" s="376"/>
      <c r="H228" s="176">
        <f>F228*G228</f>
        <v>0</v>
      </c>
    </row>
    <row r="229" spans="1:8" s="8" customFormat="1" ht="10.7" customHeight="1" x14ac:dyDescent="0.25">
      <c r="B229" s="15"/>
      <c r="C229" s="12"/>
      <c r="D229" s="12"/>
      <c r="E229" s="12"/>
      <c r="F229" s="14"/>
      <c r="G229" s="375"/>
      <c r="H229" s="172"/>
    </row>
    <row r="230" spans="1:8" s="8" customFormat="1" ht="10.7" customHeight="1" x14ac:dyDescent="0.25">
      <c r="A230" s="8">
        <v>9520</v>
      </c>
      <c r="B230" s="15"/>
      <c r="C230" s="12"/>
      <c r="D230" s="16" t="s">
        <v>80</v>
      </c>
      <c r="E230" s="17" t="s">
        <v>75</v>
      </c>
      <c r="F230" s="14">
        <v>1</v>
      </c>
      <c r="G230" s="376"/>
      <c r="H230" s="176">
        <f>F230*G230</f>
        <v>0</v>
      </c>
    </row>
    <row r="231" spans="1:8" s="8" customFormat="1" ht="10.7" customHeight="1" x14ac:dyDescent="0.25">
      <c r="B231" s="15"/>
      <c r="C231" s="12"/>
      <c r="D231" s="12"/>
      <c r="E231" s="12"/>
      <c r="F231" s="14"/>
      <c r="G231" s="375"/>
      <c r="H231" s="172"/>
    </row>
    <row r="232" spans="1:8" s="8" customFormat="1" ht="22.5" x14ac:dyDescent="0.25">
      <c r="A232" s="8">
        <v>9521</v>
      </c>
      <c r="B232" s="11" t="s">
        <v>81</v>
      </c>
      <c r="C232" s="12"/>
      <c r="D232" s="13" t="s">
        <v>82</v>
      </c>
      <c r="E232" s="12"/>
      <c r="F232" s="14"/>
      <c r="G232" s="375"/>
      <c r="H232" s="172"/>
    </row>
    <row r="233" spans="1:8" s="8" customFormat="1" ht="10.7" customHeight="1" x14ac:dyDescent="0.25">
      <c r="B233" s="15"/>
      <c r="C233" s="12"/>
      <c r="D233" s="12"/>
      <c r="E233" s="12"/>
      <c r="F233" s="14"/>
      <c r="G233" s="375"/>
      <c r="H233" s="172"/>
    </row>
    <row r="234" spans="1:8" s="8" customFormat="1" ht="10.7" customHeight="1" x14ac:dyDescent="0.25">
      <c r="A234" s="8">
        <v>9522</v>
      </c>
      <c r="B234" s="15"/>
      <c r="C234" s="12"/>
      <c r="D234" s="16" t="s">
        <v>83</v>
      </c>
      <c r="E234" s="12"/>
      <c r="F234" s="14"/>
      <c r="G234" s="375"/>
      <c r="H234" s="172"/>
    </row>
    <row r="235" spans="1:8" s="8" customFormat="1" ht="10.7" customHeight="1" x14ac:dyDescent="0.25">
      <c r="B235" s="15"/>
      <c r="C235" s="12"/>
      <c r="D235" s="12"/>
      <c r="E235" s="12"/>
      <c r="F235" s="14"/>
      <c r="G235" s="375"/>
      <c r="H235" s="172"/>
    </row>
    <row r="236" spans="1:8" s="8" customFormat="1" ht="10.7" customHeight="1" x14ac:dyDescent="0.25">
      <c r="A236" s="8">
        <v>9523</v>
      </c>
      <c r="B236" s="15"/>
      <c r="C236" s="12"/>
      <c r="D236" s="16" t="s">
        <v>84</v>
      </c>
      <c r="E236" s="17" t="s">
        <v>75</v>
      </c>
      <c r="F236" s="14">
        <v>5</v>
      </c>
      <c r="G236" s="376"/>
      <c r="H236" s="176">
        <f>F236*G236</f>
        <v>0</v>
      </c>
    </row>
    <row r="237" spans="1:8" s="8" customFormat="1" ht="10.7" customHeight="1" x14ac:dyDescent="0.25">
      <c r="B237" s="15"/>
      <c r="C237" s="12"/>
      <c r="D237" s="12"/>
      <c r="E237" s="12"/>
      <c r="F237" s="14"/>
      <c r="G237" s="375"/>
      <c r="H237" s="172"/>
    </row>
    <row r="238" spans="1:8" s="8" customFormat="1" ht="32.1" customHeight="1" x14ac:dyDescent="0.25">
      <c r="A238" s="8">
        <v>9524</v>
      </c>
      <c r="B238" s="15"/>
      <c r="C238" s="12"/>
      <c r="D238" s="16" t="s">
        <v>85</v>
      </c>
      <c r="E238" s="17" t="s">
        <v>75</v>
      </c>
      <c r="F238" s="14">
        <v>4</v>
      </c>
      <c r="G238" s="376"/>
      <c r="H238" s="176">
        <f>F238*G238</f>
        <v>0</v>
      </c>
    </row>
    <row r="239" spans="1:8" s="8" customFormat="1" ht="10.7" customHeight="1" x14ac:dyDescent="0.25">
      <c r="B239" s="15"/>
      <c r="C239" s="12"/>
      <c r="D239" s="12"/>
      <c r="E239" s="12"/>
      <c r="F239" s="14"/>
      <c r="G239" s="375"/>
      <c r="H239" s="172"/>
    </row>
    <row r="240" spans="1:8" s="8" customFormat="1" ht="21.4" customHeight="1" x14ac:dyDescent="0.25">
      <c r="A240" s="8">
        <v>9525</v>
      </c>
      <c r="B240" s="15"/>
      <c r="C240" s="12"/>
      <c r="D240" s="16" t="s">
        <v>86</v>
      </c>
      <c r="E240" s="17" t="s">
        <v>75</v>
      </c>
      <c r="F240" s="14">
        <v>2</v>
      </c>
      <c r="G240" s="376"/>
      <c r="H240" s="176">
        <f>F240*G240</f>
        <v>0</v>
      </c>
    </row>
    <row r="241" spans="1:8" s="8" customFormat="1" ht="10.7" customHeight="1" x14ac:dyDescent="0.25">
      <c r="B241" s="15"/>
      <c r="C241" s="12"/>
      <c r="D241" s="12"/>
      <c r="E241" s="12"/>
      <c r="F241" s="14"/>
      <c r="G241" s="375"/>
      <c r="H241" s="172"/>
    </row>
    <row r="242" spans="1:8" s="8" customFormat="1" ht="21.4" customHeight="1" x14ac:dyDescent="0.25">
      <c r="A242" s="8">
        <v>9526</v>
      </c>
      <c r="B242" s="15"/>
      <c r="C242" s="12"/>
      <c r="D242" s="16" t="s">
        <v>87</v>
      </c>
      <c r="E242" s="17" t="s">
        <v>75</v>
      </c>
      <c r="F242" s="14"/>
      <c r="G242" s="376"/>
      <c r="H242" s="176" t="s">
        <v>263</v>
      </c>
    </row>
    <row r="243" spans="1:8" s="8" customFormat="1" ht="10.7" customHeight="1" x14ac:dyDescent="0.25">
      <c r="B243" s="15"/>
      <c r="C243" s="12"/>
      <c r="D243" s="12"/>
      <c r="E243" s="12"/>
      <c r="F243" s="14"/>
      <c r="G243" s="375"/>
      <c r="H243" s="172"/>
    </row>
    <row r="244" spans="1:8" s="8" customFormat="1" ht="21.4" customHeight="1" x14ac:dyDescent="0.25">
      <c r="A244" s="8">
        <v>9527</v>
      </c>
      <c r="B244" s="15"/>
      <c r="C244" s="12"/>
      <c r="D244" s="16" t="s">
        <v>88</v>
      </c>
      <c r="E244" s="17" t="s">
        <v>75</v>
      </c>
      <c r="F244" s="14"/>
      <c r="G244" s="376"/>
      <c r="H244" s="176" t="s">
        <v>263</v>
      </c>
    </row>
    <row r="245" spans="1:8" s="8" customFormat="1" ht="10.7" customHeight="1" x14ac:dyDescent="0.25">
      <c r="B245" s="15"/>
      <c r="C245" s="12"/>
      <c r="D245" s="12"/>
      <c r="E245" s="12"/>
      <c r="F245" s="14"/>
      <c r="G245" s="375"/>
      <c r="H245" s="172"/>
    </row>
    <row r="246" spans="1:8" s="8" customFormat="1" ht="41.25" customHeight="1" x14ac:dyDescent="0.25">
      <c r="A246" s="8">
        <v>9528</v>
      </c>
      <c r="B246" s="15"/>
      <c r="C246" s="12"/>
      <c r="D246" s="16" t="s">
        <v>89</v>
      </c>
      <c r="E246" s="17" t="s">
        <v>75</v>
      </c>
      <c r="F246" s="14">
        <v>2</v>
      </c>
      <c r="G246" s="376"/>
      <c r="H246" s="176">
        <f>F246*G246</f>
        <v>0</v>
      </c>
    </row>
    <row r="247" spans="1:8" s="8" customFormat="1" ht="33.75" x14ac:dyDescent="0.25">
      <c r="A247" s="8">
        <v>9529</v>
      </c>
      <c r="B247" s="15"/>
      <c r="C247" s="12"/>
      <c r="D247" s="16" t="s">
        <v>90</v>
      </c>
      <c r="E247" s="17" t="s">
        <v>75</v>
      </c>
      <c r="F247" s="14">
        <v>2</v>
      </c>
      <c r="G247" s="376"/>
      <c r="H247" s="176">
        <f>F247*G247</f>
        <v>0</v>
      </c>
    </row>
    <row r="248" spans="1:8" s="8" customFormat="1" ht="11.25" x14ac:dyDescent="0.25">
      <c r="B248" s="15"/>
      <c r="C248" s="12"/>
      <c r="D248" s="12"/>
      <c r="E248" s="12"/>
      <c r="F248" s="14"/>
      <c r="G248" s="375"/>
      <c r="H248" s="172"/>
    </row>
    <row r="249" spans="1:8" s="8" customFormat="1" ht="58.5" customHeight="1" x14ac:dyDescent="0.25">
      <c r="A249" s="8">
        <v>9530</v>
      </c>
      <c r="B249" s="15"/>
      <c r="C249" s="12"/>
      <c r="D249" s="16" t="s">
        <v>91</v>
      </c>
      <c r="E249" s="17" t="s">
        <v>75</v>
      </c>
      <c r="F249" s="14"/>
      <c r="G249" s="376"/>
      <c r="H249" s="176" t="s">
        <v>263</v>
      </c>
    </row>
    <row r="250" spans="1:8" s="8" customFormat="1" ht="10.7" customHeight="1" x14ac:dyDescent="0.25">
      <c r="B250" s="15"/>
      <c r="C250" s="12"/>
      <c r="D250" s="12"/>
      <c r="E250" s="12"/>
      <c r="F250" s="14"/>
      <c r="G250" s="375"/>
      <c r="H250" s="172"/>
    </row>
    <row r="251" spans="1:8" s="8" customFormat="1" ht="10.7" customHeight="1" x14ac:dyDescent="0.25">
      <c r="B251" s="15"/>
      <c r="C251" s="12"/>
      <c r="D251" s="12"/>
      <c r="E251" s="12"/>
      <c r="F251" s="14"/>
      <c r="G251" s="375"/>
      <c r="H251" s="172"/>
    </row>
    <row r="252" spans="1:8" s="18" customFormat="1" ht="18.75" customHeight="1" x14ac:dyDescent="0.25">
      <c r="B252" s="19" t="s">
        <v>42</v>
      </c>
      <c r="C252" s="20"/>
      <c r="D252" s="21"/>
      <c r="E252" s="21"/>
      <c r="F252" s="22"/>
      <c r="G252" s="378"/>
      <c r="H252" s="338">
        <f>SUM(H206:H251)</f>
        <v>0</v>
      </c>
    </row>
    <row r="253" spans="1:8" s="1" customFormat="1" ht="12" customHeight="1" x14ac:dyDescent="0.2">
      <c r="D253" s="2"/>
      <c r="F253" s="3"/>
      <c r="G253" s="356"/>
      <c r="H253" s="335"/>
    </row>
    <row r="254" spans="1:8" s="1" customFormat="1" ht="15" customHeight="1" x14ac:dyDescent="0.2">
      <c r="B254" s="5" t="s">
        <v>144</v>
      </c>
      <c r="F254" s="3"/>
      <c r="G254" s="356"/>
      <c r="H254" s="335"/>
    </row>
    <row r="255" spans="1:8" s="1" customFormat="1" ht="15" customHeight="1" x14ac:dyDescent="0.2">
      <c r="B255" s="5"/>
      <c r="F255" s="3"/>
      <c r="G255" s="356"/>
      <c r="H255" s="335"/>
    </row>
    <row r="256" spans="1:8" s="1" customFormat="1" ht="15" customHeight="1" x14ac:dyDescent="0.2">
      <c r="B256" s="5" t="s">
        <v>146</v>
      </c>
      <c r="F256" s="3"/>
      <c r="G256" s="356"/>
      <c r="H256" s="335"/>
    </row>
    <row r="257" spans="1:8" s="1" customFormat="1" ht="15" customHeight="1" x14ac:dyDescent="0.2">
      <c r="B257" s="5" t="s">
        <v>145</v>
      </c>
      <c r="F257" s="3"/>
      <c r="G257" s="356"/>
      <c r="H257" s="335"/>
    </row>
    <row r="258" spans="1:8" s="1" customFormat="1" ht="15" customHeight="1" x14ac:dyDescent="0.2">
      <c r="B258" s="5" t="s">
        <v>0</v>
      </c>
      <c r="F258" s="3"/>
      <c r="G258" s="356"/>
      <c r="H258" s="335"/>
    </row>
    <row r="259" spans="1:8" s="1" customFormat="1" ht="15" customHeight="1" x14ac:dyDescent="0.2">
      <c r="B259" s="5" t="s">
        <v>1</v>
      </c>
      <c r="F259" s="3"/>
      <c r="G259" s="356"/>
      <c r="H259" s="335"/>
    </row>
    <row r="260" spans="1:8" s="6" customFormat="1" ht="15" customHeight="1" x14ac:dyDescent="0.2">
      <c r="F260" s="7"/>
      <c r="G260" s="373"/>
      <c r="H260" s="336"/>
    </row>
    <row r="261" spans="1:8" s="8" customFormat="1" ht="23.25" customHeight="1" x14ac:dyDescent="0.25">
      <c r="B261" s="9" t="s">
        <v>2</v>
      </c>
      <c r="C261" s="9" t="s">
        <v>3</v>
      </c>
      <c r="D261" s="9" t="s">
        <v>4</v>
      </c>
      <c r="E261" s="9" t="s">
        <v>5</v>
      </c>
      <c r="F261" s="10" t="s">
        <v>6</v>
      </c>
      <c r="G261" s="374" t="s">
        <v>159</v>
      </c>
      <c r="H261" s="337" t="s">
        <v>1309</v>
      </c>
    </row>
    <row r="262" spans="1:8" s="18" customFormat="1" ht="18.75" customHeight="1" x14ac:dyDescent="0.25">
      <c r="B262" s="19" t="s">
        <v>43</v>
      </c>
      <c r="C262" s="20"/>
      <c r="D262" s="21"/>
      <c r="E262" s="21"/>
      <c r="F262" s="22"/>
      <c r="G262" s="378"/>
      <c r="H262" s="338">
        <f>H252</f>
        <v>0</v>
      </c>
    </row>
    <row r="263" spans="1:8" s="8" customFormat="1" ht="21.4" customHeight="1" x14ac:dyDescent="0.25">
      <c r="A263" s="8">
        <v>9531</v>
      </c>
      <c r="B263" s="15"/>
      <c r="C263" s="12"/>
      <c r="D263" s="16" t="s">
        <v>92</v>
      </c>
      <c r="E263" s="17" t="s">
        <v>75</v>
      </c>
      <c r="F263" s="14">
        <v>2</v>
      </c>
      <c r="G263" s="376"/>
      <c r="H263" s="176">
        <f>F263*G263</f>
        <v>0</v>
      </c>
    </row>
    <row r="264" spans="1:8" s="8" customFormat="1" ht="10.5" customHeight="1" x14ac:dyDescent="0.25">
      <c r="B264" s="15"/>
      <c r="C264" s="12"/>
      <c r="D264" s="16"/>
      <c r="E264" s="17"/>
      <c r="F264" s="14"/>
      <c r="G264" s="376"/>
      <c r="H264" s="176"/>
    </row>
    <row r="265" spans="1:8" s="8" customFormat="1" ht="10.7" customHeight="1" x14ac:dyDescent="0.25">
      <c r="A265" s="8">
        <v>9532</v>
      </c>
      <c r="B265" s="15"/>
      <c r="C265" s="12"/>
      <c r="D265" s="16" t="s">
        <v>93</v>
      </c>
      <c r="E265" s="17" t="s">
        <v>75</v>
      </c>
      <c r="F265" s="14">
        <v>2</v>
      </c>
      <c r="G265" s="376"/>
      <c r="H265" s="176">
        <f>F265*G265</f>
        <v>0</v>
      </c>
    </row>
    <row r="266" spans="1:8" s="8" customFormat="1" ht="10.7" customHeight="1" x14ac:dyDescent="0.25">
      <c r="B266" s="15"/>
      <c r="C266" s="12"/>
      <c r="D266" s="12"/>
      <c r="E266" s="12"/>
      <c r="F266" s="14"/>
      <c r="G266" s="375"/>
      <c r="H266" s="172"/>
    </row>
    <row r="267" spans="1:8" s="8" customFormat="1" ht="10.7" customHeight="1" x14ac:dyDescent="0.25">
      <c r="A267" s="8">
        <v>9533</v>
      </c>
      <c r="B267" s="15"/>
      <c r="C267" s="12"/>
      <c r="D267" s="16" t="s">
        <v>94</v>
      </c>
      <c r="E267" s="17" t="s">
        <v>75</v>
      </c>
      <c r="F267" s="14">
        <v>2</v>
      </c>
      <c r="G267" s="376"/>
      <c r="H267" s="176">
        <f>F267*G267</f>
        <v>0</v>
      </c>
    </row>
    <row r="268" spans="1:8" s="8" customFormat="1" ht="10.7" customHeight="1" x14ac:dyDescent="0.25">
      <c r="B268" s="15"/>
      <c r="C268" s="12"/>
      <c r="D268" s="12"/>
      <c r="E268" s="12"/>
      <c r="F268" s="14"/>
      <c r="G268" s="375"/>
      <c r="H268" s="172"/>
    </row>
    <row r="269" spans="1:8" s="8" customFormat="1" ht="10.7" customHeight="1" x14ac:dyDescent="0.25">
      <c r="A269" s="8">
        <v>9534</v>
      </c>
      <c r="B269" s="15"/>
      <c r="C269" s="12"/>
      <c r="D269" s="16" t="s">
        <v>95</v>
      </c>
      <c r="E269" s="17" t="s">
        <v>75</v>
      </c>
      <c r="F269" s="14">
        <v>2</v>
      </c>
      <c r="G269" s="376"/>
      <c r="H269" s="176">
        <f>F269*G269</f>
        <v>0</v>
      </c>
    </row>
    <row r="270" spans="1:8" s="8" customFormat="1" ht="10.7" customHeight="1" x14ac:dyDescent="0.25">
      <c r="B270" s="15"/>
      <c r="C270" s="12"/>
      <c r="D270" s="12"/>
      <c r="E270" s="12"/>
      <c r="F270" s="14"/>
      <c r="G270" s="375"/>
      <c r="H270" s="172"/>
    </row>
    <row r="271" spans="1:8" s="8" customFormat="1" ht="10.7" customHeight="1" x14ac:dyDescent="0.25">
      <c r="A271" s="8">
        <v>9535</v>
      </c>
      <c r="B271" s="15"/>
      <c r="C271" s="12"/>
      <c r="D271" s="16" t="s">
        <v>96</v>
      </c>
      <c r="E271" s="17" t="s">
        <v>75</v>
      </c>
      <c r="F271" s="14">
        <v>1</v>
      </c>
      <c r="G271" s="376"/>
      <c r="H271" s="176">
        <f>F271*G271</f>
        <v>0</v>
      </c>
    </row>
    <row r="272" spans="1:8" s="8" customFormat="1" ht="10.7" customHeight="1" x14ac:dyDescent="0.25">
      <c r="B272" s="15"/>
      <c r="C272" s="12"/>
      <c r="D272" s="12"/>
      <c r="E272" s="12"/>
      <c r="F272" s="14"/>
      <c r="G272" s="375"/>
      <c r="H272" s="172"/>
    </row>
    <row r="273" spans="1:8" s="8" customFormat="1" ht="10.7" customHeight="1" x14ac:dyDescent="0.25">
      <c r="A273" s="8">
        <v>9536</v>
      </c>
      <c r="B273" s="15"/>
      <c r="C273" s="12"/>
      <c r="D273" s="16" t="s">
        <v>97</v>
      </c>
      <c r="E273" s="17" t="s">
        <v>75</v>
      </c>
      <c r="F273" s="14">
        <v>1</v>
      </c>
      <c r="G273" s="376"/>
      <c r="H273" s="176">
        <f>F273*G273</f>
        <v>0</v>
      </c>
    </row>
    <row r="274" spans="1:8" s="8" customFormat="1" ht="10.7" customHeight="1" x14ac:dyDescent="0.25">
      <c r="B274" s="15"/>
      <c r="C274" s="12"/>
      <c r="D274" s="12"/>
      <c r="E274" s="12"/>
      <c r="F274" s="14"/>
      <c r="G274" s="375"/>
      <c r="H274" s="172"/>
    </row>
    <row r="275" spans="1:8" s="8" customFormat="1" ht="21.4" customHeight="1" x14ac:dyDescent="0.25">
      <c r="A275" s="8">
        <v>9537</v>
      </c>
      <c r="B275" s="15"/>
      <c r="C275" s="12"/>
      <c r="D275" s="16" t="s">
        <v>98</v>
      </c>
      <c r="E275" s="17" t="s">
        <v>75</v>
      </c>
      <c r="F275" s="14">
        <v>3</v>
      </c>
      <c r="G275" s="376"/>
      <c r="H275" s="176">
        <f>F275*G275</f>
        <v>0</v>
      </c>
    </row>
    <row r="276" spans="1:8" s="8" customFormat="1" ht="10.7" customHeight="1" x14ac:dyDescent="0.25">
      <c r="B276" s="15"/>
      <c r="C276" s="12"/>
      <c r="D276" s="12"/>
      <c r="E276" s="12"/>
      <c r="F276" s="14"/>
      <c r="G276" s="375"/>
      <c r="H276" s="172"/>
    </row>
    <row r="277" spans="1:8" s="8" customFormat="1" ht="21.4" customHeight="1" x14ac:dyDescent="0.25">
      <c r="A277" s="8">
        <v>9538</v>
      </c>
      <c r="B277" s="15"/>
      <c r="C277" s="12"/>
      <c r="D277" s="16" t="s">
        <v>99</v>
      </c>
      <c r="E277" s="12"/>
      <c r="F277" s="14"/>
      <c r="G277" s="375"/>
      <c r="H277" s="172"/>
    </row>
    <row r="278" spans="1:8" s="8" customFormat="1" ht="10.7" customHeight="1" x14ac:dyDescent="0.25">
      <c r="B278" s="15"/>
      <c r="C278" s="12"/>
      <c r="D278" s="12"/>
      <c r="E278" s="12"/>
      <c r="F278" s="14"/>
      <c r="G278" s="375"/>
      <c r="H278" s="172"/>
    </row>
    <row r="279" spans="1:8" s="8" customFormat="1" ht="36" customHeight="1" x14ac:dyDescent="0.25">
      <c r="A279" s="8">
        <v>9539</v>
      </c>
      <c r="B279" s="15"/>
      <c r="C279" s="12"/>
      <c r="D279" s="16" t="s">
        <v>100</v>
      </c>
      <c r="E279" s="17" t="s">
        <v>23</v>
      </c>
      <c r="F279" s="14">
        <v>1</v>
      </c>
      <c r="G279" s="376">
        <v>12000</v>
      </c>
      <c r="H279" s="176">
        <f>F279*G279</f>
        <v>12000</v>
      </c>
    </row>
    <row r="280" spans="1:8" s="8" customFormat="1" ht="10.7" customHeight="1" x14ac:dyDescent="0.25">
      <c r="B280" s="15"/>
      <c r="C280" s="12"/>
      <c r="D280" s="12"/>
      <c r="E280" s="12"/>
      <c r="F280" s="14"/>
      <c r="G280" s="375"/>
      <c r="H280" s="172"/>
    </row>
    <row r="281" spans="1:8" s="8" customFormat="1" ht="21.4" customHeight="1" x14ac:dyDescent="0.25">
      <c r="A281" s="8">
        <v>9540</v>
      </c>
      <c r="B281" s="15"/>
      <c r="C281" s="12"/>
      <c r="D281" s="16" t="s">
        <v>101</v>
      </c>
      <c r="E281" s="17" t="s">
        <v>25</v>
      </c>
      <c r="F281" s="14">
        <v>10000</v>
      </c>
      <c r="G281" s="377"/>
      <c r="H281" s="176">
        <f>F281*G281</f>
        <v>0</v>
      </c>
    </row>
    <row r="282" spans="1:8" s="8" customFormat="1" ht="10.5" customHeight="1" x14ac:dyDescent="0.25">
      <c r="B282" s="15"/>
      <c r="C282" s="12"/>
      <c r="D282" s="16"/>
      <c r="E282" s="17"/>
      <c r="F282" s="14"/>
      <c r="G282" s="377"/>
      <c r="H282" s="176"/>
    </row>
    <row r="283" spans="1:8" s="8" customFormat="1" ht="45" customHeight="1" x14ac:dyDescent="0.25">
      <c r="B283" s="15"/>
      <c r="C283" s="12"/>
      <c r="D283" s="16" t="s">
        <v>102</v>
      </c>
      <c r="E283" s="17" t="s">
        <v>23</v>
      </c>
      <c r="F283" s="24"/>
      <c r="G283" s="376">
        <v>21600</v>
      </c>
      <c r="H283" s="176" t="s">
        <v>263</v>
      </c>
    </row>
    <row r="284" spans="1:8" s="8" customFormat="1" ht="10.5" customHeight="1" x14ac:dyDescent="0.25">
      <c r="B284" s="15"/>
      <c r="C284" s="12"/>
      <c r="D284" s="16"/>
      <c r="E284" s="17"/>
      <c r="F284" s="24"/>
      <c r="G284" s="376"/>
      <c r="H284" s="176"/>
    </row>
    <row r="285" spans="1:8" s="8" customFormat="1" ht="27" customHeight="1" x14ac:dyDescent="0.25">
      <c r="B285" s="15"/>
      <c r="C285" s="12"/>
      <c r="D285" s="16" t="s">
        <v>103</v>
      </c>
      <c r="E285" s="17" t="s">
        <v>25</v>
      </c>
      <c r="F285" s="24"/>
      <c r="G285" s="377"/>
      <c r="H285" s="176" t="s">
        <v>263</v>
      </c>
    </row>
    <row r="286" spans="1:8" s="8" customFormat="1" ht="10.7" customHeight="1" x14ac:dyDescent="0.25">
      <c r="B286" s="15"/>
      <c r="C286" s="12"/>
      <c r="D286" s="12"/>
      <c r="E286" s="12"/>
      <c r="F286" s="14"/>
      <c r="G286" s="375"/>
      <c r="H286" s="172"/>
    </row>
    <row r="287" spans="1:8" s="8" customFormat="1" ht="21.4" customHeight="1" x14ac:dyDescent="0.25">
      <c r="A287" s="8">
        <v>9543</v>
      </c>
      <c r="B287" s="15"/>
      <c r="C287" s="12"/>
      <c r="D287" s="16" t="s">
        <v>104</v>
      </c>
      <c r="E287" s="17" t="s">
        <v>23</v>
      </c>
      <c r="F287" s="14"/>
      <c r="G287" s="376">
        <v>6000</v>
      </c>
      <c r="H287" s="176" t="s">
        <v>263</v>
      </c>
    </row>
    <row r="288" spans="1:8" s="8" customFormat="1" ht="10.7" customHeight="1" x14ac:dyDescent="0.25">
      <c r="B288" s="15"/>
      <c r="C288" s="12"/>
      <c r="D288" s="12"/>
      <c r="E288" s="12"/>
      <c r="F288" s="14"/>
      <c r="G288" s="375"/>
      <c r="H288" s="172"/>
    </row>
    <row r="289" spans="1:9" s="8" customFormat="1" ht="21.4" customHeight="1" x14ac:dyDescent="0.25">
      <c r="A289" s="8">
        <v>9544</v>
      </c>
      <c r="B289" s="15"/>
      <c r="C289" s="12"/>
      <c r="D289" s="16" t="s">
        <v>105</v>
      </c>
      <c r="E289" s="17" t="s">
        <v>25</v>
      </c>
      <c r="F289" s="14"/>
      <c r="G289" s="377"/>
      <c r="H289" s="176" t="s">
        <v>263</v>
      </c>
    </row>
    <row r="290" spans="1:9" s="8" customFormat="1" ht="10.7" customHeight="1" x14ac:dyDescent="0.25">
      <c r="B290" s="15"/>
      <c r="C290" s="12"/>
      <c r="D290" s="12"/>
      <c r="E290" s="12"/>
      <c r="F290" s="14"/>
      <c r="G290" s="375"/>
      <c r="H290" s="172"/>
    </row>
    <row r="291" spans="1:9" s="8" customFormat="1" ht="32.1" customHeight="1" x14ac:dyDescent="0.25">
      <c r="A291" s="8">
        <v>10533</v>
      </c>
      <c r="B291" s="15"/>
      <c r="C291" s="12"/>
      <c r="D291" s="16" t="s">
        <v>106</v>
      </c>
      <c r="E291" s="17" t="s">
        <v>23</v>
      </c>
      <c r="F291" s="14">
        <v>1</v>
      </c>
      <c r="G291" s="376">
        <v>23400</v>
      </c>
      <c r="H291" s="176">
        <f>F291*G291</f>
        <v>23400</v>
      </c>
      <c r="I291" s="193"/>
    </row>
    <row r="292" spans="1:9" s="8" customFormat="1" ht="10.7" customHeight="1" x14ac:dyDescent="0.25">
      <c r="B292" s="15"/>
      <c r="C292" s="12"/>
      <c r="D292" s="12"/>
      <c r="E292" s="12"/>
      <c r="F292" s="14"/>
      <c r="G292" s="375"/>
      <c r="H292" s="172"/>
    </row>
    <row r="293" spans="1:9" s="8" customFormat="1" ht="21.4" customHeight="1" x14ac:dyDescent="0.25">
      <c r="A293" s="8">
        <v>10534</v>
      </c>
      <c r="B293" s="15"/>
      <c r="C293" s="12"/>
      <c r="D293" s="16" t="s">
        <v>107</v>
      </c>
      <c r="E293" s="17" t="s">
        <v>25</v>
      </c>
      <c r="F293" s="14">
        <f>G291</f>
        <v>23400</v>
      </c>
      <c r="G293" s="377"/>
      <c r="H293" s="176">
        <f>F293*G293</f>
        <v>0</v>
      </c>
    </row>
    <row r="294" spans="1:9" s="8" customFormat="1" ht="10.7" customHeight="1" x14ac:dyDescent="0.25">
      <c r="B294" s="15"/>
      <c r="C294" s="12"/>
      <c r="D294" s="12"/>
      <c r="E294" s="12"/>
      <c r="F294" s="14"/>
      <c r="G294" s="375"/>
      <c r="H294" s="172"/>
    </row>
    <row r="295" spans="1:9" s="8" customFormat="1" ht="10.7" customHeight="1" x14ac:dyDescent="0.25">
      <c r="A295" s="8">
        <v>9545</v>
      </c>
      <c r="B295" s="15"/>
      <c r="C295" s="12"/>
      <c r="D295" s="16" t="s">
        <v>108</v>
      </c>
      <c r="E295" s="12"/>
      <c r="F295" s="14"/>
      <c r="G295" s="375"/>
      <c r="H295" s="172"/>
    </row>
    <row r="296" spans="1:9" s="8" customFormat="1" ht="10.7" customHeight="1" x14ac:dyDescent="0.25">
      <c r="B296" s="15"/>
      <c r="C296" s="12"/>
      <c r="D296" s="12"/>
      <c r="E296" s="12"/>
      <c r="F296" s="14"/>
      <c r="G296" s="375"/>
      <c r="H296" s="172"/>
    </row>
    <row r="297" spans="1:9" s="8" customFormat="1" ht="21.4" customHeight="1" x14ac:dyDescent="0.25">
      <c r="A297" s="8">
        <v>10957</v>
      </c>
      <c r="B297" s="15"/>
      <c r="C297" s="12"/>
      <c r="D297" s="16" t="s">
        <v>109</v>
      </c>
      <c r="E297" s="17" t="s">
        <v>66</v>
      </c>
      <c r="F297" s="14">
        <v>10</v>
      </c>
      <c r="G297" s="376"/>
      <c r="H297" s="176">
        <f>F297*G297</f>
        <v>0</v>
      </c>
    </row>
    <row r="298" spans="1:9" s="8" customFormat="1" ht="10.7" customHeight="1" x14ac:dyDescent="0.25">
      <c r="B298" s="15"/>
      <c r="C298" s="12"/>
      <c r="D298" s="12"/>
      <c r="E298" s="12"/>
      <c r="F298" s="14"/>
      <c r="G298" s="375"/>
      <c r="H298" s="172"/>
    </row>
    <row r="299" spans="1:9" s="8" customFormat="1" ht="33.75" x14ac:dyDescent="0.25">
      <c r="A299" s="8">
        <v>10958</v>
      </c>
      <c r="B299" s="15"/>
      <c r="C299" s="12"/>
      <c r="D299" s="16" t="s">
        <v>110</v>
      </c>
      <c r="E299" s="17" t="s">
        <v>66</v>
      </c>
      <c r="F299" s="14"/>
      <c r="G299" s="376"/>
      <c r="H299" s="176" t="s">
        <v>263</v>
      </c>
    </row>
    <row r="300" spans="1:9" s="8" customFormat="1" ht="10.7" customHeight="1" x14ac:dyDescent="0.25">
      <c r="B300" s="15"/>
      <c r="C300" s="12"/>
      <c r="D300" s="12"/>
      <c r="E300" s="12"/>
      <c r="F300" s="14"/>
      <c r="G300" s="375"/>
      <c r="H300" s="172"/>
    </row>
    <row r="301" spans="1:9" s="8" customFormat="1" ht="21.4" customHeight="1" x14ac:dyDescent="0.25">
      <c r="A301" s="8">
        <v>10959</v>
      </c>
      <c r="B301" s="15"/>
      <c r="C301" s="12"/>
      <c r="D301" s="16" t="s">
        <v>111</v>
      </c>
      <c r="E301" s="17" t="s">
        <v>66</v>
      </c>
      <c r="F301" s="14"/>
      <c r="G301" s="376"/>
      <c r="H301" s="176" t="s">
        <v>263</v>
      </c>
    </row>
    <row r="302" spans="1:9" s="8" customFormat="1" ht="10.7" customHeight="1" x14ac:dyDescent="0.25">
      <c r="B302" s="15"/>
      <c r="C302" s="12"/>
      <c r="D302" s="12"/>
      <c r="E302" s="12"/>
      <c r="F302" s="14"/>
      <c r="G302" s="375"/>
      <c r="H302" s="172"/>
    </row>
    <row r="303" spans="1:9" s="8" customFormat="1" ht="10.7" customHeight="1" x14ac:dyDescent="0.25">
      <c r="A303" s="8">
        <v>10960</v>
      </c>
      <c r="B303" s="15"/>
      <c r="C303" s="12"/>
      <c r="D303" s="16" t="s">
        <v>112</v>
      </c>
      <c r="E303" s="17" t="s">
        <v>66</v>
      </c>
      <c r="F303" s="14"/>
      <c r="G303" s="376"/>
      <c r="H303" s="176" t="s">
        <v>263</v>
      </c>
    </row>
    <row r="304" spans="1:9" s="8" customFormat="1" ht="10.7" customHeight="1" x14ac:dyDescent="0.25">
      <c r="B304" s="15"/>
      <c r="C304" s="12"/>
      <c r="D304" s="12"/>
      <c r="E304" s="12"/>
      <c r="F304" s="14"/>
      <c r="G304" s="375"/>
      <c r="H304" s="172"/>
    </row>
    <row r="305" spans="1:8" s="8" customFormat="1" ht="10.7" customHeight="1" x14ac:dyDescent="0.25">
      <c r="A305" s="8">
        <v>9551</v>
      </c>
      <c r="B305" s="15"/>
      <c r="C305" s="12"/>
      <c r="D305" s="16"/>
      <c r="E305" s="17"/>
      <c r="F305" s="14"/>
      <c r="G305" s="376"/>
      <c r="H305" s="176"/>
    </row>
    <row r="306" spans="1:8" s="8" customFormat="1" ht="10.7" customHeight="1" x14ac:dyDescent="0.25">
      <c r="B306" s="15"/>
      <c r="C306" s="12"/>
      <c r="D306" s="12"/>
      <c r="E306" s="12"/>
      <c r="F306" s="14"/>
      <c r="G306" s="375"/>
      <c r="H306" s="172"/>
    </row>
    <row r="307" spans="1:8" s="18" customFormat="1" ht="18.75" customHeight="1" x14ac:dyDescent="0.25">
      <c r="B307" s="19" t="s">
        <v>42</v>
      </c>
      <c r="C307" s="20"/>
      <c r="D307" s="21"/>
      <c r="E307" s="21"/>
      <c r="F307" s="22"/>
      <c r="G307" s="378"/>
      <c r="H307" s="338"/>
    </row>
    <row r="308" spans="1:8" s="1" customFormat="1" ht="12" customHeight="1" x14ac:dyDescent="0.2">
      <c r="D308" s="2"/>
      <c r="F308" s="3"/>
      <c r="G308" s="356"/>
      <c r="H308" s="335"/>
    </row>
    <row r="309" spans="1:8" s="1" customFormat="1" ht="15" customHeight="1" x14ac:dyDescent="0.2">
      <c r="B309" s="5" t="s">
        <v>144</v>
      </c>
      <c r="F309" s="3"/>
      <c r="G309" s="356"/>
      <c r="H309" s="335"/>
    </row>
    <row r="310" spans="1:8" s="1" customFormat="1" ht="15" customHeight="1" x14ac:dyDescent="0.2">
      <c r="B310" s="5"/>
      <c r="F310" s="3"/>
      <c r="G310" s="356"/>
      <c r="H310" s="335"/>
    </row>
    <row r="311" spans="1:8" s="1" customFormat="1" ht="15" customHeight="1" x14ac:dyDescent="0.2">
      <c r="B311" s="5" t="s">
        <v>146</v>
      </c>
      <c r="F311" s="3"/>
      <c r="G311" s="356"/>
      <c r="H311" s="335"/>
    </row>
    <row r="312" spans="1:8" s="1" customFormat="1" ht="15" customHeight="1" x14ac:dyDescent="0.2">
      <c r="B312" s="5" t="s">
        <v>145</v>
      </c>
      <c r="F312" s="3"/>
      <c r="G312" s="356"/>
      <c r="H312" s="335"/>
    </row>
    <row r="313" spans="1:8" s="1" customFormat="1" ht="12" customHeight="1" x14ac:dyDescent="0.2">
      <c r="D313" s="2"/>
      <c r="F313" s="3"/>
      <c r="G313" s="356"/>
      <c r="H313" s="335"/>
    </row>
    <row r="314" spans="1:8" s="1" customFormat="1" ht="15" customHeight="1" x14ac:dyDescent="0.2">
      <c r="B314" s="5" t="s">
        <v>1</v>
      </c>
      <c r="F314" s="3"/>
      <c r="G314" s="356"/>
      <c r="H314" s="335"/>
    </row>
    <row r="315" spans="1:8" s="6" customFormat="1" ht="15" customHeight="1" x14ac:dyDescent="0.2">
      <c r="F315" s="7"/>
      <c r="G315" s="373"/>
      <c r="H315" s="336"/>
    </row>
    <row r="316" spans="1:8" s="8" customFormat="1" ht="23.25" customHeight="1" x14ac:dyDescent="0.25">
      <c r="B316" s="9" t="s">
        <v>2</v>
      </c>
      <c r="C316" s="9" t="s">
        <v>3</v>
      </c>
      <c r="D316" s="9" t="s">
        <v>4</v>
      </c>
      <c r="E316" s="9" t="s">
        <v>5</v>
      </c>
      <c r="F316" s="10" t="s">
        <v>6</v>
      </c>
      <c r="G316" s="374" t="s">
        <v>159</v>
      </c>
      <c r="H316" s="337" t="s">
        <v>1309</v>
      </c>
    </row>
    <row r="317" spans="1:8" s="18" customFormat="1" ht="18.75" customHeight="1" x14ac:dyDescent="0.25">
      <c r="B317" s="19" t="s">
        <v>43</v>
      </c>
      <c r="C317" s="20"/>
      <c r="D317" s="21"/>
      <c r="E317" s="21"/>
      <c r="F317" s="22"/>
      <c r="G317" s="378"/>
      <c r="H317" s="338">
        <f>H307</f>
        <v>0</v>
      </c>
    </row>
    <row r="318" spans="1:8" s="8" customFormat="1" ht="21.4" customHeight="1" x14ac:dyDescent="0.25">
      <c r="A318" s="8">
        <v>10953</v>
      </c>
      <c r="B318" s="15"/>
      <c r="C318" s="12"/>
      <c r="D318" s="16" t="s">
        <v>109</v>
      </c>
      <c r="E318" s="17" t="s">
        <v>66</v>
      </c>
      <c r="F318" s="14"/>
      <c r="G318" s="376"/>
      <c r="H318" s="176" t="s">
        <v>263</v>
      </c>
    </row>
    <row r="319" spans="1:8" s="8" customFormat="1" ht="10.7" customHeight="1" x14ac:dyDescent="0.25">
      <c r="B319" s="15"/>
      <c r="C319" s="12"/>
      <c r="D319" s="12"/>
      <c r="E319" s="12"/>
      <c r="F319" s="14"/>
      <c r="G319" s="375"/>
      <c r="H319" s="172"/>
    </row>
    <row r="320" spans="1:8" s="8" customFormat="1" ht="33.75" x14ac:dyDescent="0.25">
      <c r="A320" s="8">
        <v>10954</v>
      </c>
      <c r="B320" s="15"/>
      <c r="C320" s="12"/>
      <c r="D320" s="16" t="s">
        <v>152</v>
      </c>
      <c r="E320" s="17" t="s">
        <v>66</v>
      </c>
      <c r="F320" s="14"/>
      <c r="G320" s="376"/>
      <c r="H320" s="176" t="s">
        <v>263</v>
      </c>
    </row>
    <row r="321" spans="1:8" s="8" customFormat="1" ht="10.7" customHeight="1" x14ac:dyDescent="0.25">
      <c r="B321" s="15"/>
      <c r="C321" s="12"/>
      <c r="D321" s="12"/>
      <c r="E321" s="12"/>
      <c r="F321" s="14"/>
      <c r="G321" s="375"/>
      <c r="H321" s="172"/>
    </row>
    <row r="322" spans="1:8" s="8" customFormat="1" ht="21.4" customHeight="1" x14ac:dyDescent="0.25">
      <c r="A322" s="8">
        <v>10955</v>
      </c>
      <c r="B322" s="15"/>
      <c r="C322" s="12"/>
      <c r="D322" s="16" t="s">
        <v>111</v>
      </c>
      <c r="E322" s="17" t="s">
        <v>66</v>
      </c>
      <c r="F322" s="14"/>
      <c r="G322" s="376"/>
      <c r="H322" s="176" t="s">
        <v>263</v>
      </c>
    </row>
    <row r="323" spans="1:8" s="8" customFormat="1" ht="10.7" customHeight="1" x14ac:dyDescent="0.25">
      <c r="B323" s="15"/>
      <c r="C323" s="12"/>
      <c r="D323" s="12"/>
      <c r="E323" s="12"/>
      <c r="F323" s="14"/>
      <c r="G323" s="375"/>
      <c r="H323" s="172"/>
    </row>
    <row r="324" spans="1:8" s="8" customFormat="1" ht="10.7" customHeight="1" x14ac:dyDescent="0.25">
      <c r="A324" s="8">
        <v>10956</v>
      </c>
      <c r="B324" s="15"/>
      <c r="C324" s="12"/>
      <c r="D324" s="16" t="s">
        <v>112</v>
      </c>
      <c r="E324" s="17" t="s">
        <v>66</v>
      </c>
      <c r="F324" s="14"/>
      <c r="G324" s="376"/>
      <c r="H324" s="176" t="s">
        <v>263</v>
      </c>
    </row>
    <row r="325" spans="1:8" s="8" customFormat="1" ht="10.7" customHeight="1" x14ac:dyDescent="0.25">
      <c r="B325" s="15"/>
      <c r="C325" s="12"/>
      <c r="D325" s="12"/>
      <c r="E325" s="12"/>
      <c r="F325" s="14"/>
      <c r="G325" s="375"/>
      <c r="H325" s="172"/>
    </row>
    <row r="326" spans="1:8" s="8" customFormat="1" ht="10.7" customHeight="1" x14ac:dyDescent="0.25">
      <c r="A326" s="8">
        <v>10961</v>
      </c>
      <c r="B326" s="15"/>
      <c r="C326" s="12"/>
      <c r="D326" s="16" t="s">
        <v>150</v>
      </c>
      <c r="E326" s="17" t="s">
        <v>66</v>
      </c>
      <c r="F326" s="14">
        <v>10</v>
      </c>
      <c r="G326" s="376"/>
      <c r="H326" s="176">
        <f>F326*G326</f>
        <v>0</v>
      </c>
    </row>
    <row r="327" spans="1:8" s="8" customFormat="1" ht="10.7" customHeight="1" x14ac:dyDescent="0.25">
      <c r="B327" s="15"/>
      <c r="C327" s="12"/>
      <c r="D327" s="12"/>
      <c r="E327" s="12"/>
      <c r="F327" s="14"/>
      <c r="G327" s="375"/>
      <c r="H327" s="172"/>
    </row>
    <row r="328" spans="1:8" s="8" customFormat="1" ht="10.7" customHeight="1" x14ac:dyDescent="0.25">
      <c r="A328" s="8">
        <v>9551</v>
      </c>
      <c r="B328" s="15"/>
      <c r="C328" s="12"/>
      <c r="D328" s="16" t="s">
        <v>151</v>
      </c>
      <c r="E328" s="17" t="s">
        <v>66</v>
      </c>
      <c r="F328" s="14">
        <v>2</v>
      </c>
      <c r="G328" s="376"/>
      <c r="H328" s="176">
        <f>F328*G328</f>
        <v>0</v>
      </c>
    </row>
    <row r="329" spans="1:8" s="8" customFormat="1" ht="10.7" customHeight="1" x14ac:dyDescent="0.25">
      <c r="A329" s="8">
        <v>9556</v>
      </c>
      <c r="B329" s="11"/>
      <c r="C329" s="12"/>
      <c r="D329" s="13"/>
      <c r="E329" s="12"/>
      <c r="F329" s="14"/>
      <c r="G329" s="375"/>
      <c r="H329" s="172"/>
    </row>
    <row r="330" spans="1:8" s="8" customFormat="1" ht="10.7" customHeight="1" x14ac:dyDescent="0.25">
      <c r="A330" s="8">
        <v>9556</v>
      </c>
      <c r="B330" s="11" t="s">
        <v>113</v>
      </c>
      <c r="C330" s="12"/>
      <c r="D330" s="13" t="s">
        <v>114</v>
      </c>
      <c r="E330" s="12"/>
      <c r="F330" s="14"/>
      <c r="G330" s="375"/>
      <c r="H330" s="172"/>
    </row>
    <row r="331" spans="1:8" s="8" customFormat="1" ht="10.7" customHeight="1" x14ac:dyDescent="0.25">
      <c r="B331" s="15"/>
      <c r="C331" s="12"/>
      <c r="D331" s="12"/>
      <c r="E331" s="12"/>
      <c r="F331" s="14"/>
      <c r="G331" s="375"/>
      <c r="H331" s="172"/>
    </row>
    <row r="332" spans="1:8" s="8" customFormat="1" ht="21.4" customHeight="1" x14ac:dyDescent="0.25">
      <c r="A332" s="8">
        <v>9557</v>
      </c>
      <c r="B332" s="15"/>
      <c r="C332" s="12"/>
      <c r="D332" s="16" t="s">
        <v>115</v>
      </c>
      <c r="E332" s="17" t="s">
        <v>75</v>
      </c>
      <c r="F332" s="14">
        <v>4</v>
      </c>
      <c r="G332" s="376"/>
      <c r="H332" s="176">
        <f>F332*G332</f>
        <v>0</v>
      </c>
    </row>
    <row r="333" spans="1:8" s="8" customFormat="1" ht="10.7" customHeight="1" x14ac:dyDescent="0.25">
      <c r="B333" s="15"/>
      <c r="C333" s="12"/>
      <c r="D333" s="12"/>
      <c r="E333" s="12"/>
      <c r="F333" s="14"/>
      <c r="G333" s="375"/>
      <c r="H333" s="172"/>
    </row>
    <row r="334" spans="1:8" s="8" customFormat="1" ht="10.7" customHeight="1" x14ac:dyDescent="0.25">
      <c r="A334" s="8">
        <v>10962</v>
      </c>
      <c r="B334" s="11" t="s">
        <v>116</v>
      </c>
      <c r="C334" s="12"/>
      <c r="D334" s="13" t="s">
        <v>117</v>
      </c>
      <c r="E334" s="12"/>
      <c r="F334" s="14"/>
      <c r="G334" s="375"/>
      <c r="H334" s="172"/>
    </row>
    <row r="335" spans="1:8" s="8" customFormat="1" ht="10.7" customHeight="1" x14ac:dyDescent="0.25">
      <c r="B335" s="15"/>
      <c r="C335" s="12"/>
      <c r="D335" s="12"/>
      <c r="E335" s="12"/>
      <c r="F335" s="14"/>
      <c r="G335" s="375"/>
      <c r="H335" s="172"/>
    </row>
    <row r="336" spans="1:8" s="8" customFormat="1" ht="47.25" customHeight="1" x14ac:dyDescent="0.25">
      <c r="A336" s="8">
        <v>10963</v>
      </c>
      <c r="B336" s="15"/>
      <c r="C336" s="12"/>
      <c r="D336" s="16" t="s">
        <v>118</v>
      </c>
      <c r="E336" s="17" t="s">
        <v>119</v>
      </c>
      <c r="F336" s="14">
        <v>6</v>
      </c>
      <c r="G336" s="376"/>
      <c r="H336" s="176">
        <f>F336*G336</f>
        <v>0</v>
      </c>
    </row>
    <row r="337" spans="1:9" s="8" customFormat="1" ht="10.7" customHeight="1" x14ac:dyDescent="0.25">
      <c r="B337" s="15"/>
      <c r="C337" s="12"/>
      <c r="D337" s="12"/>
      <c r="E337" s="12"/>
      <c r="F337" s="14"/>
      <c r="G337" s="375"/>
      <c r="H337" s="172"/>
    </row>
    <row r="338" spans="1:9" s="8" customFormat="1" ht="22.5" x14ac:dyDescent="0.25">
      <c r="A338" s="8">
        <v>10964</v>
      </c>
      <c r="B338" s="15"/>
      <c r="C338" s="12"/>
      <c r="D338" s="16" t="s">
        <v>149</v>
      </c>
      <c r="E338" s="17" t="s">
        <v>75</v>
      </c>
      <c r="F338" s="14">
        <v>2</v>
      </c>
      <c r="G338" s="376"/>
      <c r="H338" s="176">
        <f>F338*G338</f>
        <v>0</v>
      </c>
    </row>
    <row r="339" spans="1:9" s="8" customFormat="1" ht="10.7" customHeight="1" x14ac:dyDescent="0.25">
      <c r="B339" s="15"/>
      <c r="C339" s="12"/>
      <c r="D339" s="12"/>
      <c r="E339" s="12"/>
      <c r="F339" s="14"/>
      <c r="G339" s="375"/>
      <c r="H339" s="172"/>
    </row>
    <row r="340" spans="1:9" s="8" customFormat="1" ht="36" customHeight="1" x14ac:dyDescent="0.25">
      <c r="A340" s="8">
        <v>10965</v>
      </c>
      <c r="B340" s="15"/>
      <c r="C340" s="12"/>
      <c r="D340" s="16" t="s">
        <v>148</v>
      </c>
      <c r="E340" s="17" t="s">
        <v>75</v>
      </c>
      <c r="F340" s="14">
        <v>2</v>
      </c>
      <c r="G340" s="376"/>
      <c r="H340" s="176">
        <f>F340*G340</f>
        <v>0</v>
      </c>
    </row>
    <row r="341" spans="1:9" s="8" customFormat="1" ht="10.7" customHeight="1" x14ac:dyDescent="0.25">
      <c r="B341" s="15"/>
      <c r="C341" s="12"/>
      <c r="D341" s="12"/>
      <c r="E341" s="12"/>
      <c r="F341" s="14"/>
      <c r="G341" s="375"/>
      <c r="H341" s="172"/>
    </row>
    <row r="342" spans="1:9" s="8" customFormat="1" ht="10.7" customHeight="1" x14ac:dyDescent="0.25">
      <c r="A342" s="8">
        <v>10966</v>
      </c>
      <c r="B342" s="15"/>
      <c r="C342" s="12"/>
      <c r="D342" s="16" t="s">
        <v>120</v>
      </c>
      <c r="E342" s="17" t="s">
        <v>75</v>
      </c>
      <c r="F342" s="14">
        <v>2</v>
      </c>
      <c r="G342" s="376"/>
      <c r="H342" s="176">
        <f>F342*G342</f>
        <v>0</v>
      </c>
    </row>
    <row r="343" spans="1:9" s="8" customFormat="1" ht="10.7" customHeight="1" x14ac:dyDescent="0.25">
      <c r="B343" s="15"/>
      <c r="C343" s="12"/>
      <c r="D343" s="12"/>
      <c r="E343" s="12"/>
      <c r="F343" s="14"/>
      <c r="G343" s="375"/>
      <c r="H343" s="172"/>
    </row>
    <row r="344" spans="1:9" s="8" customFormat="1" ht="10.7" customHeight="1" x14ac:dyDescent="0.25">
      <c r="A344" s="8">
        <v>10967</v>
      </c>
      <c r="B344" s="11" t="s">
        <v>121</v>
      </c>
      <c r="C344" s="12"/>
      <c r="D344" s="13" t="s">
        <v>122</v>
      </c>
      <c r="E344" s="12"/>
      <c r="F344" s="14"/>
      <c r="G344" s="375"/>
      <c r="H344" s="172"/>
    </row>
    <row r="345" spans="1:9" s="8" customFormat="1" ht="33.75" x14ac:dyDescent="0.25">
      <c r="A345" s="8">
        <v>9564</v>
      </c>
      <c r="B345" s="15"/>
      <c r="C345" s="12"/>
      <c r="D345" s="16" t="s">
        <v>123</v>
      </c>
      <c r="E345" s="17" t="s">
        <v>23</v>
      </c>
      <c r="F345" s="14">
        <v>1</v>
      </c>
      <c r="G345" s="376">
        <v>180000</v>
      </c>
      <c r="H345" s="176">
        <f>F345*G345</f>
        <v>180000</v>
      </c>
      <c r="I345" s="193"/>
    </row>
    <row r="346" spans="1:9" s="8" customFormat="1" ht="10.7" customHeight="1" x14ac:dyDescent="0.25">
      <c r="B346" s="15"/>
      <c r="C346" s="12"/>
      <c r="D346" s="12"/>
      <c r="E346" s="12"/>
      <c r="F346" s="14"/>
      <c r="G346" s="375"/>
      <c r="H346" s="172"/>
    </row>
    <row r="347" spans="1:9" s="8" customFormat="1" ht="21.4" customHeight="1" x14ac:dyDescent="0.25">
      <c r="A347" s="8">
        <v>9565</v>
      </c>
      <c r="B347" s="15"/>
      <c r="C347" s="12"/>
      <c r="D347" s="16" t="s">
        <v>124</v>
      </c>
      <c r="E347" s="17" t="s">
        <v>25</v>
      </c>
      <c r="F347" s="14">
        <f>H345</f>
        <v>180000</v>
      </c>
      <c r="G347" s="377"/>
      <c r="H347" s="176">
        <f>F347*G347</f>
        <v>0</v>
      </c>
    </row>
    <row r="348" spans="1:9" s="8" customFormat="1" ht="10.7" customHeight="1" x14ac:dyDescent="0.25">
      <c r="B348" s="15"/>
      <c r="C348" s="12"/>
      <c r="D348" s="12"/>
      <c r="E348" s="12"/>
      <c r="F348" s="14"/>
      <c r="G348" s="375"/>
      <c r="H348" s="172"/>
    </row>
    <row r="349" spans="1:9" s="8" customFormat="1" ht="10.7" customHeight="1" x14ac:dyDescent="0.25">
      <c r="A349" s="8">
        <v>9566</v>
      </c>
      <c r="B349" s="11" t="s">
        <v>125</v>
      </c>
      <c r="C349" s="12"/>
      <c r="D349" s="13" t="s">
        <v>126</v>
      </c>
      <c r="E349" s="12"/>
      <c r="F349" s="14"/>
      <c r="G349" s="375"/>
      <c r="H349" s="172"/>
    </row>
    <row r="350" spans="1:9" s="8" customFormat="1" ht="10.7" customHeight="1" x14ac:dyDescent="0.25">
      <c r="B350" s="15"/>
      <c r="C350" s="12"/>
      <c r="D350" s="12"/>
      <c r="E350" s="12"/>
      <c r="F350" s="14"/>
      <c r="G350" s="375"/>
      <c r="H350" s="172"/>
    </row>
    <row r="351" spans="1:9" s="8" customFormat="1" ht="10.7" customHeight="1" x14ac:dyDescent="0.25">
      <c r="A351" s="8">
        <v>9567</v>
      </c>
      <c r="B351" s="15"/>
      <c r="C351" s="12"/>
      <c r="D351" s="16" t="s">
        <v>127</v>
      </c>
      <c r="E351" s="12"/>
      <c r="F351" s="14"/>
      <c r="G351" s="375"/>
      <c r="H351" s="172"/>
    </row>
    <row r="352" spans="1:9" s="8" customFormat="1" ht="10.7" customHeight="1" x14ac:dyDescent="0.25">
      <c r="B352" s="15"/>
      <c r="C352" s="12"/>
      <c r="D352" s="12"/>
      <c r="E352" s="12"/>
      <c r="F352" s="14"/>
      <c r="G352" s="375"/>
      <c r="H352" s="172"/>
    </row>
    <row r="353" spans="1:8" s="8" customFormat="1" ht="10.7" customHeight="1" x14ac:dyDescent="0.25">
      <c r="A353" s="8">
        <v>9568</v>
      </c>
      <c r="B353" s="15"/>
      <c r="C353" s="12"/>
      <c r="D353" s="16" t="s">
        <v>128</v>
      </c>
      <c r="E353" s="17" t="s">
        <v>58</v>
      </c>
      <c r="F353" s="14">
        <v>1</v>
      </c>
      <c r="G353" s="376"/>
      <c r="H353" s="176">
        <f>F353*G353</f>
        <v>0</v>
      </c>
    </row>
    <row r="354" spans="1:8" s="8" customFormat="1" ht="10.7" customHeight="1" x14ac:dyDescent="0.25">
      <c r="B354" s="15"/>
      <c r="C354" s="12"/>
      <c r="D354" s="12"/>
      <c r="E354" s="12"/>
      <c r="F354" s="14"/>
      <c r="G354" s="375"/>
      <c r="H354" s="172"/>
    </row>
    <row r="355" spans="1:8" s="8" customFormat="1" ht="10.7" customHeight="1" x14ac:dyDescent="0.25">
      <c r="A355" s="8">
        <v>9569</v>
      </c>
      <c r="B355" s="15"/>
      <c r="C355" s="12"/>
      <c r="D355" s="16" t="s">
        <v>129</v>
      </c>
      <c r="E355" s="17" t="s">
        <v>33</v>
      </c>
      <c r="F355" s="14">
        <v>15</v>
      </c>
      <c r="G355" s="376"/>
      <c r="H355" s="176">
        <f>F355*G355</f>
        <v>0</v>
      </c>
    </row>
    <row r="356" spans="1:8" s="8" customFormat="1" ht="10.7" customHeight="1" x14ac:dyDescent="0.25">
      <c r="B356" s="15"/>
      <c r="C356" s="12"/>
      <c r="D356" s="12"/>
      <c r="E356" s="12"/>
      <c r="F356" s="14"/>
      <c r="G356" s="375"/>
      <c r="H356" s="172"/>
    </row>
    <row r="357" spans="1:8" s="8" customFormat="1" ht="10.7" customHeight="1" x14ac:dyDescent="0.25">
      <c r="A357" s="8">
        <v>9570</v>
      </c>
      <c r="B357" s="15"/>
      <c r="C357" s="12"/>
      <c r="D357" s="16" t="s">
        <v>130</v>
      </c>
      <c r="E357" s="17" t="s">
        <v>33</v>
      </c>
      <c r="F357" s="14">
        <v>15</v>
      </c>
      <c r="G357" s="376"/>
      <c r="H357" s="176">
        <f>F357*G357</f>
        <v>0</v>
      </c>
    </row>
    <row r="358" spans="1:8" s="8" customFormat="1" ht="10.7" customHeight="1" x14ac:dyDescent="0.25">
      <c r="B358" s="15"/>
      <c r="C358" s="12"/>
      <c r="D358" s="12"/>
      <c r="E358" s="12"/>
      <c r="F358" s="14"/>
      <c r="G358" s="375"/>
      <c r="H358" s="172"/>
    </row>
    <row r="359" spans="1:8" s="8" customFormat="1" ht="21.4" customHeight="1" x14ac:dyDescent="0.25">
      <c r="A359" s="8">
        <v>9571</v>
      </c>
      <c r="B359" s="15"/>
      <c r="C359" s="12"/>
      <c r="D359" s="16" t="s">
        <v>131</v>
      </c>
      <c r="E359" s="12"/>
      <c r="F359" s="14"/>
      <c r="G359" s="375"/>
      <c r="H359" s="172"/>
    </row>
    <row r="360" spans="1:8" s="8" customFormat="1" ht="10.7" customHeight="1" x14ac:dyDescent="0.25">
      <c r="B360" s="15"/>
      <c r="C360" s="12"/>
      <c r="D360" s="12"/>
      <c r="E360" s="12"/>
      <c r="F360" s="14"/>
      <c r="G360" s="375"/>
      <c r="H360" s="172"/>
    </row>
    <row r="361" spans="1:8" s="8" customFormat="1" ht="10.7" customHeight="1" x14ac:dyDescent="0.25">
      <c r="A361" s="8">
        <v>9572</v>
      </c>
      <c r="B361" s="15"/>
      <c r="C361" s="12"/>
      <c r="D361" s="16" t="s">
        <v>128</v>
      </c>
      <c r="E361" s="17" t="s">
        <v>58</v>
      </c>
      <c r="F361" s="14">
        <v>1</v>
      </c>
      <c r="G361" s="376"/>
      <c r="H361" s="176">
        <f>F361*G361</f>
        <v>0</v>
      </c>
    </row>
    <row r="362" spans="1:8" s="8" customFormat="1" ht="10.7" customHeight="1" x14ac:dyDescent="0.25">
      <c r="B362" s="15"/>
      <c r="C362" s="12"/>
      <c r="D362" s="12"/>
      <c r="E362" s="12"/>
      <c r="F362" s="14"/>
      <c r="G362" s="375"/>
      <c r="H362" s="172"/>
    </row>
    <row r="363" spans="1:8" s="8" customFormat="1" ht="10.7" customHeight="1" x14ac:dyDescent="0.25">
      <c r="A363" s="8">
        <v>9573</v>
      </c>
      <c r="B363" s="15"/>
      <c r="C363" s="12"/>
      <c r="D363" s="16" t="s">
        <v>129</v>
      </c>
      <c r="E363" s="17" t="s">
        <v>33</v>
      </c>
      <c r="F363" s="14">
        <v>15</v>
      </c>
      <c r="G363" s="376"/>
      <c r="H363" s="176">
        <f>F363*G363</f>
        <v>0</v>
      </c>
    </row>
    <row r="364" spans="1:8" s="8" customFormat="1" ht="10.7" customHeight="1" x14ac:dyDescent="0.25">
      <c r="B364" s="15"/>
      <c r="C364" s="12"/>
      <c r="D364" s="12"/>
      <c r="E364" s="12"/>
      <c r="F364" s="14"/>
      <c r="G364" s="375"/>
      <c r="H364" s="172"/>
    </row>
    <row r="365" spans="1:8" s="8" customFormat="1" ht="10.7" customHeight="1" x14ac:dyDescent="0.25">
      <c r="A365" s="8">
        <v>9574</v>
      </c>
      <c r="B365" s="11" t="s">
        <v>132</v>
      </c>
      <c r="C365" s="12"/>
      <c r="D365" s="13" t="s">
        <v>133</v>
      </c>
      <c r="E365" s="17" t="s">
        <v>33</v>
      </c>
      <c r="F365" s="14">
        <v>15</v>
      </c>
      <c r="G365" s="376"/>
      <c r="H365" s="176">
        <f>F365*G365</f>
        <v>0</v>
      </c>
    </row>
    <row r="366" spans="1:8" s="8" customFormat="1" ht="10.7" customHeight="1" x14ac:dyDescent="0.25">
      <c r="B366" s="15"/>
      <c r="C366" s="12"/>
      <c r="D366" s="12"/>
      <c r="E366" s="12"/>
      <c r="F366" s="14"/>
      <c r="G366" s="375"/>
      <c r="H366" s="172"/>
    </row>
    <row r="367" spans="1:8" s="8" customFormat="1" ht="22.5" x14ac:dyDescent="0.25">
      <c r="A367" s="8">
        <v>10968</v>
      </c>
      <c r="B367" s="11" t="s">
        <v>134</v>
      </c>
      <c r="C367" s="12"/>
      <c r="D367" s="13" t="s">
        <v>135</v>
      </c>
      <c r="E367" s="17" t="s">
        <v>136</v>
      </c>
      <c r="F367" s="14">
        <v>400</v>
      </c>
      <c r="G367" s="376"/>
      <c r="H367" s="176">
        <f>F367*G367</f>
        <v>0</v>
      </c>
    </row>
    <row r="368" spans="1:8" s="18" customFormat="1" ht="18.75" customHeight="1" x14ac:dyDescent="0.25">
      <c r="B368" s="19" t="s">
        <v>54</v>
      </c>
      <c r="C368" s="20"/>
      <c r="D368" s="21"/>
      <c r="E368" s="21"/>
      <c r="F368" s="22"/>
      <c r="G368" s="378"/>
      <c r="H368" s="338"/>
    </row>
    <row r="369" spans="2:8" s="1" customFormat="1" ht="12" customHeight="1" x14ac:dyDescent="0.2">
      <c r="D369" s="2"/>
      <c r="F369" s="3"/>
      <c r="G369" s="356"/>
      <c r="H369" s="335"/>
    </row>
    <row r="370" spans="2:8" s="1" customFormat="1" ht="15" customHeight="1" x14ac:dyDescent="0.2">
      <c r="B370" s="5" t="s">
        <v>144</v>
      </c>
      <c r="F370" s="3"/>
      <c r="G370" s="356"/>
      <c r="H370" s="335"/>
    </row>
    <row r="371" spans="2:8" s="1" customFormat="1" ht="15" customHeight="1" x14ac:dyDescent="0.2">
      <c r="B371" s="5"/>
      <c r="F371" s="3"/>
      <c r="G371" s="356"/>
      <c r="H371" s="335"/>
    </row>
    <row r="372" spans="2:8" s="1" customFormat="1" ht="15" customHeight="1" x14ac:dyDescent="0.2">
      <c r="B372" s="5" t="s">
        <v>146</v>
      </c>
      <c r="F372" s="3"/>
      <c r="G372" s="356"/>
      <c r="H372" s="335"/>
    </row>
    <row r="373" spans="2:8" s="1" customFormat="1" ht="15" customHeight="1" x14ac:dyDescent="0.2">
      <c r="B373" s="5" t="s">
        <v>145</v>
      </c>
      <c r="F373" s="3"/>
      <c r="G373" s="356"/>
      <c r="H373" s="335"/>
    </row>
    <row r="374" spans="2:8" s="1" customFormat="1" ht="12" customHeight="1" x14ac:dyDescent="0.2">
      <c r="D374" s="2"/>
      <c r="F374" s="3"/>
      <c r="G374" s="356"/>
      <c r="H374" s="335"/>
    </row>
    <row r="375" spans="2:8" s="1" customFormat="1" ht="15" customHeight="1" x14ac:dyDescent="0.2">
      <c r="B375" s="5" t="s">
        <v>1</v>
      </c>
      <c r="F375" s="3"/>
      <c r="G375" s="356"/>
      <c r="H375" s="335"/>
    </row>
    <row r="376" spans="2:8" s="1" customFormat="1" ht="15" customHeight="1" x14ac:dyDescent="0.2">
      <c r="B376" s="5"/>
      <c r="F376" s="3"/>
      <c r="G376" s="356"/>
      <c r="H376" s="335"/>
    </row>
    <row r="377" spans="2:8" s="1" customFormat="1" ht="15" customHeight="1" x14ac:dyDescent="0.2">
      <c r="D377" s="2" t="s">
        <v>137</v>
      </c>
      <c r="F377" s="3"/>
      <c r="G377" s="356"/>
      <c r="H377" s="335"/>
    </row>
    <row r="378" spans="2:8" s="8" customFormat="1" ht="14.1" customHeight="1" x14ac:dyDescent="0.25">
      <c r="B378" s="35" t="s">
        <v>138</v>
      </c>
      <c r="C378" s="34" t="s">
        <v>139</v>
      </c>
      <c r="D378" s="9" t="s">
        <v>4</v>
      </c>
      <c r="E378" s="9" t="s">
        <v>139</v>
      </c>
      <c r="F378" s="10" t="s">
        <v>139</v>
      </c>
      <c r="G378" s="374"/>
      <c r="H378" s="337" t="s">
        <v>1309</v>
      </c>
    </row>
    <row r="379" spans="2:8" s="8" customFormat="1" ht="10.7" customHeight="1" x14ac:dyDescent="0.25">
      <c r="B379" s="25" t="s">
        <v>140</v>
      </c>
      <c r="C379" s="12"/>
      <c r="D379" s="16" t="s">
        <v>9</v>
      </c>
      <c r="E379" s="12"/>
      <c r="F379" s="14"/>
      <c r="G379" s="375"/>
      <c r="H379" s="176"/>
    </row>
    <row r="380" spans="2:8" s="8" customFormat="1" ht="10.7" customHeight="1" x14ac:dyDescent="0.25">
      <c r="B380" s="15"/>
      <c r="C380" s="12"/>
      <c r="D380" s="12"/>
      <c r="E380" s="12"/>
      <c r="F380" s="14"/>
      <c r="G380" s="375"/>
      <c r="H380" s="172"/>
    </row>
    <row r="381" spans="2:8" s="8" customFormat="1" ht="21.4" customHeight="1" x14ac:dyDescent="0.25">
      <c r="B381" s="25" t="s">
        <v>141</v>
      </c>
      <c r="C381" s="12"/>
      <c r="D381" s="16" t="s">
        <v>56</v>
      </c>
      <c r="E381" s="12"/>
      <c r="F381" s="14"/>
      <c r="G381" s="375"/>
      <c r="H381" s="176"/>
    </row>
    <row r="382" spans="2:8" s="8" customFormat="1" ht="10.7" customHeight="1" x14ac:dyDescent="0.25">
      <c r="B382" s="15"/>
      <c r="C382" s="12"/>
      <c r="D382" s="12"/>
      <c r="E382" s="12"/>
      <c r="F382" s="14"/>
      <c r="G382" s="375"/>
      <c r="H382" s="172"/>
    </row>
    <row r="383" spans="2:8" s="8" customFormat="1" ht="21.4" customHeight="1" x14ac:dyDescent="0.25">
      <c r="B383" s="25" t="s">
        <v>142</v>
      </c>
      <c r="C383" s="12"/>
      <c r="D383" s="16" t="s">
        <v>62</v>
      </c>
      <c r="E383" s="12"/>
      <c r="F383" s="14"/>
      <c r="G383" s="375"/>
      <c r="H383" s="176"/>
    </row>
    <row r="384" spans="2:8" s="8" customFormat="1" ht="10.7" customHeight="1" x14ac:dyDescent="0.25">
      <c r="B384" s="15"/>
      <c r="C384" s="12"/>
      <c r="D384" s="12"/>
      <c r="E384" s="12"/>
      <c r="F384" s="14"/>
      <c r="G384" s="375"/>
      <c r="H384" s="172"/>
    </row>
    <row r="385" spans="2:8" s="8" customFormat="1" ht="10.7" customHeight="1" x14ac:dyDescent="0.25">
      <c r="B385" s="15"/>
      <c r="C385" s="12"/>
      <c r="D385" s="12"/>
      <c r="E385" s="12"/>
      <c r="F385" s="14"/>
      <c r="G385" s="375"/>
      <c r="H385" s="172"/>
    </row>
    <row r="386" spans="2:8" s="8" customFormat="1" ht="10.7" customHeight="1" x14ac:dyDescent="0.25">
      <c r="B386" s="15"/>
      <c r="C386" s="12"/>
      <c r="D386" s="12"/>
      <c r="E386" s="12"/>
      <c r="F386" s="14"/>
      <c r="G386" s="375"/>
      <c r="H386" s="172"/>
    </row>
    <row r="387" spans="2:8" s="8" customFormat="1" ht="10.7" customHeight="1" x14ac:dyDescent="0.25">
      <c r="B387" s="15"/>
      <c r="C387" s="12"/>
      <c r="D387" s="12"/>
      <c r="E387" s="12"/>
      <c r="F387" s="14"/>
      <c r="G387" s="375"/>
      <c r="H387" s="172"/>
    </row>
    <row r="388" spans="2:8" s="8" customFormat="1" ht="10.7" customHeight="1" x14ac:dyDescent="0.25">
      <c r="B388" s="15"/>
      <c r="C388" s="12"/>
      <c r="D388" s="12"/>
      <c r="E388" s="12"/>
      <c r="F388" s="14"/>
      <c r="G388" s="375"/>
      <c r="H388" s="172"/>
    </row>
    <row r="389" spans="2:8" s="8" customFormat="1" ht="10.7" customHeight="1" x14ac:dyDescent="0.25">
      <c r="B389" s="15"/>
      <c r="C389" s="12"/>
      <c r="D389" s="12"/>
      <c r="E389" s="12"/>
      <c r="F389" s="14"/>
      <c r="G389" s="375"/>
      <c r="H389" s="172"/>
    </row>
    <row r="390" spans="2:8" s="8" customFormat="1" ht="10.7" customHeight="1" x14ac:dyDescent="0.25">
      <c r="B390" s="15"/>
      <c r="C390" s="12"/>
      <c r="D390" s="12"/>
      <c r="E390" s="12"/>
      <c r="F390" s="14"/>
      <c r="G390" s="375"/>
      <c r="H390" s="172"/>
    </row>
    <row r="391" spans="2:8" s="8" customFormat="1" ht="10.7" customHeight="1" x14ac:dyDescent="0.25">
      <c r="B391" s="15"/>
      <c r="C391" s="12"/>
      <c r="D391" s="12"/>
      <c r="E391" s="12"/>
      <c r="F391" s="14"/>
      <c r="G391" s="375"/>
      <c r="H391" s="172"/>
    </row>
    <row r="392" spans="2:8" s="8" customFormat="1" ht="10.7" customHeight="1" x14ac:dyDescent="0.25">
      <c r="B392" s="15"/>
      <c r="C392" s="12"/>
      <c r="D392" s="12"/>
      <c r="E392" s="12"/>
      <c r="F392" s="14"/>
      <c r="G392" s="375"/>
      <c r="H392" s="172"/>
    </row>
    <row r="393" spans="2:8" s="8" customFormat="1" ht="10.7" customHeight="1" x14ac:dyDescent="0.25">
      <c r="B393" s="15"/>
      <c r="C393" s="12"/>
      <c r="D393" s="12"/>
      <c r="E393" s="12"/>
      <c r="F393" s="14"/>
      <c r="G393" s="375"/>
      <c r="H393" s="172"/>
    </row>
    <row r="394" spans="2:8" s="8" customFormat="1" ht="10.7" customHeight="1" x14ac:dyDescent="0.25">
      <c r="B394" s="15"/>
      <c r="C394" s="12"/>
      <c r="D394" s="12"/>
      <c r="E394" s="12"/>
      <c r="F394" s="14"/>
      <c r="G394" s="375"/>
      <c r="H394" s="172"/>
    </row>
    <row r="395" spans="2:8" s="8" customFormat="1" ht="10.7" customHeight="1" x14ac:dyDescent="0.25">
      <c r="B395" s="15"/>
      <c r="C395" s="12"/>
      <c r="D395" s="12"/>
      <c r="E395" s="12"/>
      <c r="F395" s="14"/>
      <c r="G395" s="375"/>
      <c r="H395" s="172"/>
    </row>
    <row r="396" spans="2:8" s="8" customFormat="1" ht="10.7" customHeight="1" x14ac:dyDescent="0.25">
      <c r="B396" s="15"/>
      <c r="C396" s="12"/>
      <c r="D396" s="12"/>
      <c r="E396" s="12"/>
      <c r="F396" s="14"/>
      <c r="G396" s="375"/>
      <c r="H396" s="172"/>
    </row>
    <row r="397" spans="2:8" s="8" customFormat="1" ht="10.7" customHeight="1" x14ac:dyDescent="0.25">
      <c r="B397" s="15"/>
      <c r="C397" s="12"/>
      <c r="D397" s="12"/>
      <c r="E397" s="12"/>
      <c r="F397" s="14"/>
      <c r="G397" s="375"/>
      <c r="H397" s="172"/>
    </row>
    <row r="398" spans="2:8" s="8" customFormat="1" ht="10.7" customHeight="1" x14ac:dyDescent="0.25">
      <c r="B398" s="15"/>
      <c r="C398" s="12"/>
      <c r="D398" s="12"/>
      <c r="E398" s="12"/>
      <c r="F398" s="14"/>
      <c r="G398" s="375"/>
      <c r="H398" s="172"/>
    </row>
    <row r="399" spans="2:8" s="8" customFormat="1" ht="10.7" customHeight="1" x14ac:dyDescent="0.25">
      <c r="B399" s="15"/>
      <c r="C399" s="12"/>
      <c r="D399" s="12"/>
      <c r="E399" s="12"/>
      <c r="F399" s="14"/>
      <c r="G399" s="375"/>
      <c r="H399" s="172"/>
    </row>
    <row r="400" spans="2:8" s="8" customFormat="1" ht="10.7" customHeight="1" x14ac:dyDescent="0.25">
      <c r="B400" s="15"/>
      <c r="C400" s="12"/>
      <c r="D400" s="12"/>
      <c r="E400" s="12"/>
      <c r="F400" s="14"/>
      <c r="G400" s="375"/>
      <c r="H400" s="172"/>
    </row>
    <row r="401" spans="2:8" s="8" customFormat="1" ht="10.7" customHeight="1" x14ac:dyDescent="0.25">
      <c r="B401" s="15"/>
      <c r="C401" s="12"/>
      <c r="D401" s="12"/>
      <c r="E401" s="12"/>
      <c r="F401" s="14"/>
      <c r="G401" s="375"/>
      <c r="H401" s="172"/>
    </row>
    <row r="402" spans="2:8" s="8" customFormat="1" ht="10.7" customHeight="1" x14ac:dyDescent="0.25">
      <c r="B402" s="15"/>
      <c r="C402" s="12"/>
      <c r="D402" s="12"/>
      <c r="E402" s="12"/>
      <c r="F402" s="14"/>
      <c r="G402" s="375"/>
      <c r="H402" s="172"/>
    </row>
    <row r="403" spans="2:8" s="8" customFormat="1" ht="10.7" customHeight="1" x14ac:dyDescent="0.25">
      <c r="B403" s="15"/>
      <c r="C403" s="12"/>
      <c r="D403" s="12"/>
      <c r="E403" s="12"/>
      <c r="F403" s="14"/>
      <c r="G403" s="375"/>
      <c r="H403" s="172"/>
    </row>
    <row r="404" spans="2:8" s="8" customFormat="1" ht="10.7" customHeight="1" x14ac:dyDescent="0.25">
      <c r="B404" s="15"/>
      <c r="C404" s="12"/>
      <c r="D404" s="12"/>
      <c r="E404" s="12"/>
      <c r="F404" s="14"/>
      <c r="G404" s="375"/>
      <c r="H404" s="172"/>
    </row>
    <row r="405" spans="2:8" s="8" customFormat="1" ht="10.7" customHeight="1" x14ac:dyDescent="0.25">
      <c r="B405" s="15"/>
      <c r="C405" s="12"/>
      <c r="D405" s="12"/>
      <c r="E405" s="12"/>
      <c r="F405" s="14"/>
      <c r="G405" s="375"/>
      <c r="H405" s="172"/>
    </row>
    <row r="406" spans="2:8" s="8" customFormat="1" ht="10.7" customHeight="1" x14ac:dyDescent="0.25">
      <c r="B406" s="15"/>
      <c r="C406" s="12"/>
      <c r="D406" s="12"/>
      <c r="E406" s="12"/>
      <c r="F406" s="14"/>
      <c r="G406" s="375"/>
      <c r="H406" s="172"/>
    </row>
    <row r="407" spans="2:8" s="8" customFormat="1" ht="10.7" customHeight="1" x14ac:dyDescent="0.25">
      <c r="B407" s="15"/>
      <c r="C407" s="12"/>
      <c r="D407" s="12"/>
      <c r="E407" s="12"/>
      <c r="F407" s="14"/>
      <c r="G407" s="375"/>
      <c r="H407" s="172"/>
    </row>
    <row r="408" spans="2:8" s="8" customFormat="1" ht="10.7" customHeight="1" x14ac:dyDescent="0.25">
      <c r="B408" s="15"/>
      <c r="C408" s="12"/>
      <c r="D408" s="12"/>
      <c r="E408" s="12"/>
      <c r="F408" s="14"/>
      <c r="G408" s="375"/>
      <c r="H408" s="172"/>
    </row>
    <row r="409" spans="2:8" s="8" customFormat="1" ht="10.7" customHeight="1" x14ac:dyDescent="0.25">
      <c r="B409" s="15"/>
      <c r="C409" s="12"/>
      <c r="D409" s="12"/>
      <c r="E409" s="12"/>
      <c r="F409" s="14"/>
      <c r="G409" s="375"/>
      <c r="H409" s="172"/>
    </row>
    <row r="410" spans="2:8" s="8" customFormat="1" ht="10.7" customHeight="1" x14ac:dyDescent="0.25">
      <c r="B410" s="15"/>
      <c r="C410" s="12"/>
      <c r="D410" s="12"/>
      <c r="E410" s="12"/>
      <c r="F410" s="14"/>
      <c r="G410" s="375"/>
      <c r="H410" s="172"/>
    </row>
    <row r="411" spans="2:8" s="8" customFormat="1" ht="10.7" customHeight="1" x14ac:dyDescent="0.25">
      <c r="B411" s="15"/>
      <c r="C411" s="12"/>
      <c r="D411" s="12"/>
      <c r="E411" s="12"/>
      <c r="F411" s="14"/>
      <c r="G411" s="375"/>
      <c r="H411" s="172"/>
    </row>
    <row r="412" spans="2:8" s="8" customFormat="1" ht="10.7" customHeight="1" x14ac:dyDescent="0.25">
      <c r="B412" s="15"/>
      <c r="C412" s="12"/>
      <c r="D412" s="12"/>
      <c r="E412" s="12"/>
      <c r="F412" s="14"/>
      <c r="G412" s="375"/>
      <c r="H412" s="172"/>
    </row>
    <row r="413" spans="2:8" s="8" customFormat="1" ht="10.7" customHeight="1" x14ac:dyDescent="0.25">
      <c r="B413" s="15"/>
      <c r="C413" s="12"/>
      <c r="D413" s="12"/>
      <c r="E413" s="12"/>
      <c r="F413" s="14"/>
      <c r="G413" s="375"/>
      <c r="H413" s="172"/>
    </row>
    <row r="414" spans="2:8" s="8" customFormat="1" ht="10.7" customHeight="1" x14ac:dyDescent="0.25">
      <c r="B414" s="15"/>
      <c r="C414" s="12"/>
      <c r="D414" s="12"/>
      <c r="E414" s="12"/>
      <c r="F414" s="14"/>
      <c r="G414" s="375"/>
      <c r="H414" s="172"/>
    </row>
    <row r="415" spans="2:8" s="8" customFormat="1" ht="10.7" customHeight="1" x14ac:dyDescent="0.25">
      <c r="B415" s="15"/>
      <c r="C415" s="12"/>
      <c r="D415" s="12"/>
      <c r="E415" s="12"/>
      <c r="F415" s="14"/>
      <c r="G415" s="375"/>
      <c r="H415" s="172"/>
    </row>
    <row r="416" spans="2:8" s="8" customFormat="1" ht="10.7" customHeight="1" x14ac:dyDescent="0.25">
      <c r="B416" s="15"/>
      <c r="C416" s="12"/>
      <c r="D416" s="12"/>
      <c r="E416" s="12"/>
      <c r="F416" s="14"/>
      <c r="G416" s="375"/>
      <c r="H416" s="172"/>
    </row>
    <row r="417" spans="2:8" s="8" customFormat="1" ht="10.7" customHeight="1" x14ac:dyDescent="0.25">
      <c r="B417" s="15"/>
      <c r="C417" s="12"/>
      <c r="D417" s="12"/>
      <c r="E417" s="12"/>
      <c r="F417" s="14"/>
      <c r="G417" s="375"/>
      <c r="H417" s="172"/>
    </row>
    <row r="418" spans="2:8" s="18" customFormat="1" ht="49.5" customHeight="1" x14ac:dyDescent="0.25">
      <c r="B418" s="20"/>
      <c r="C418" s="19" t="s">
        <v>143</v>
      </c>
      <c r="D418" s="21"/>
      <c r="E418" s="21"/>
      <c r="F418" s="22"/>
      <c r="G418" s="378"/>
      <c r="H418" s="338"/>
    </row>
  </sheetData>
  <pageMargins left="1.3779527559055118" right="0.27559055118110237" top="0.39370078740157483" bottom="0.39370078740157483" header="0.31496062992125984" footer="0.31496062992125984"/>
  <pageSetup paperSize="9" scale="92" orientation="portrait" r:id="rId1"/>
  <rowBreaks count="7" manualBreakCount="7">
    <brk id="53" max="16383" man="1"/>
    <brk id="121" max="9" man="1"/>
    <brk id="192" max="16383" man="1"/>
    <brk id="252" max="9" man="1"/>
    <brk id="308" max="9" man="1"/>
    <brk id="368" max="16383" man="1"/>
    <brk id="41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F6BC1-1D9E-4BC0-83C7-90662C59B1D6}">
  <dimension ref="A1:L2149"/>
  <sheetViews>
    <sheetView showGridLines="0" showZeros="0" view="pageBreakPreview" topLeftCell="B962" zoomScaleNormal="100" zoomScaleSheetLayoutView="100" workbookViewId="0">
      <selection activeCell="H2128" sqref="H1:R1048576"/>
    </sheetView>
  </sheetViews>
  <sheetFormatPr defaultRowHeight="15" x14ac:dyDescent="0.25"/>
  <cols>
    <col min="1" max="1" width="5.42578125" style="26" hidden="1" customWidth="1"/>
    <col min="2" max="2" width="10.85546875" style="26" customWidth="1"/>
    <col min="3" max="3" width="54.140625" style="26" customWidth="1"/>
    <col min="4" max="4" width="6.42578125" style="26" customWidth="1"/>
    <col min="5" max="5" width="11.28515625" style="84" bestFit="1" customWidth="1"/>
    <col min="6" max="6" width="11.7109375" style="371" customWidth="1"/>
    <col min="7" max="7" width="14.5703125" style="372" bestFit="1" customWidth="1"/>
    <col min="8" max="8" width="11.85546875" style="26" customWidth="1"/>
    <col min="9" max="9" width="9.140625" style="26" customWidth="1"/>
    <col min="10" max="10" width="11.42578125" style="26" customWidth="1"/>
    <col min="11" max="11" width="9.140625" style="26" customWidth="1"/>
    <col min="12" max="12" width="14.28515625" style="26" customWidth="1"/>
    <col min="13" max="13" width="11.42578125" style="26" customWidth="1"/>
    <col min="14" max="18" width="9.140625" style="26" customWidth="1"/>
    <col min="19" max="16384" width="9.140625" style="26"/>
  </cols>
  <sheetData>
    <row r="1" spans="1:7" s="36" customFormat="1" ht="15" customHeight="1" x14ac:dyDescent="0.2">
      <c r="B1" s="37" t="s">
        <v>153</v>
      </c>
      <c r="C1" s="38"/>
      <c r="E1" s="39"/>
      <c r="F1" s="342"/>
      <c r="G1" s="343"/>
    </row>
    <row r="2" spans="1:7" s="36" customFormat="1" ht="15" customHeight="1" x14ac:dyDescent="0.2">
      <c r="B2" s="42" t="s">
        <v>154</v>
      </c>
      <c r="C2" s="38"/>
      <c r="E2" s="39"/>
      <c r="F2" s="342"/>
      <c r="G2" s="343"/>
    </row>
    <row r="3" spans="1:7" s="1" customFormat="1" ht="15" customHeight="1" x14ac:dyDescent="0.2">
      <c r="E3" s="43"/>
      <c r="F3" s="344"/>
      <c r="G3" s="345"/>
    </row>
    <row r="4" spans="1:7" s="41" customFormat="1" ht="15.4" customHeight="1" x14ac:dyDescent="0.25">
      <c r="B4" s="44" t="s">
        <v>155</v>
      </c>
      <c r="C4" s="44" t="s">
        <v>156</v>
      </c>
      <c r="D4" s="44" t="s">
        <v>157</v>
      </c>
      <c r="E4" s="45" t="s">
        <v>158</v>
      </c>
      <c r="F4" s="346" t="s">
        <v>159</v>
      </c>
      <c r="G4" s="347" t="s">
        <v>1309</v>
      </c>
    </row>
    <row r="5" spans="1:7" s="41" customFormat="1" ht="12" customHeight="1" x14ac:dyDescent="0.25">
      <c r="A5" s="41">
        <v>282</v>
      </c>
      <c r="B5" s="141" t="s">
        <v>160</v>
      </c>
      <c r="C5" s="46" t="s">
        <v>161</v>
      </c>
      <c r="D5" s="47"/>
      <c r="E5" s="48"/>
      <c r="F5" s="348"/>
      <c r="G5" s="349"/>
    </row>
    <row r="6" spans="1:7" s="41" customFormat="1" ht="12" customHeight="1" x14ac:dyDescent="0.25">
      <c r="B6" s="142"/>
      <c r="C6" s="50"/>
      <c r="D6" s="50"/>
      <c r="E6" s="51"/>
      <c r="F6" s="348"/>
      <c r="G6" s="349"/>
    </row>
    <row r="7" spans="1:7" s="41" customFormat="1" ht="12" x14ac:dyDescent="0.25">
      <c r="A7" s="41">
        <v>283</v>
      </c>
      <c r="B7" s="141" t="s">
        <v>162</v>
      </c>
      <c r="C7" s="46" t="s">
        <v>163</v>
      </c>
      <c r="D7" s="53" t="s">
        <v>164</v>
      </c>
      <c r="E7" s="48">
        <v>0.39</v>
      </c>
      <c r="F7" s="350"/>
      <c r="G7" s="349">
        <f>E7*F7</f>
        <v>0</v>
      </c>
    </row>
    <row r="8" spans="1:7" s="41" customFormat="1" ht="12" customHeight="1" x14ac:dyDescent="0.25">
      <c r="B8" s="142"/>
      <c r="C8" s="50"/>
      <c r="D8" s="50"/>
      <c r="E8" s="51"/>
      <c r="F8" s="348"/>
      <c r="G8" s="349"/>
    </row>
    <row r="9" spans="1:7" s="41" customFormat="1" ht="12" customHeight="1" x14ac:dyDescent="0.25">
      <c r="A9" s="41">
        <v>284</v>
      </c>
      <c r="B9" s="141" t="s">
        <v>165</v>
      </c>
      <c r="C9" s="46" t="s">
        <v>166</v>
      </c>
      <c r="D9" s="47"/>
      <c r="E9" s="48"/>
      <c r="F9" s="348"/>
      <c r="G9" s="349"/>
    </row>
    <row r="10" spans="1:7" s="41" customFormat="1" ht="12" customHeight="1" x14ac:dyDescent="0.25">
      <c r="B10" s="142"/>
      <c r="C10" s="50"/>
      <c r="D10" s="50"/>
      <c r="E10" s="51"/>
      <c r="F10" s="348"/>
      <c r="G10" s="349"/>
    </row>
    <row r="11" spans="1:7" s="41" customFormat="1" ht="12" customHeight="1" x14ac:dyDescent="0.25">
      <c r="A11" s="41">
        <v>285</v>
      </c>
      <c r="B11" s="144"/>
      <c r="C11" s="55" t="s">
        <v>167</v>
      </c>
      <c r="D11" s="56" t="s">
        <v>164</v>
      </c>
      <c r="E11" s="54">
        <v>0.4</v>
      </c>
      <c r="F11" s="351"/>
      <c r="G11" s="349">
        <f>E11*F11</f>
        <v>0</v>
      </c>
    </row>
    <row r="12" spans="1:7" s="41" customFormat="1" ht="12" customHeight="1" x14ac:dyDescent="0.25">
      <c r="B12" s="142"/>
      <c r="C12" s="50"/>
      <c r="D12" s="50"/>
      <c r="E12" s="51"/>
      <c r="F12" s="348"/>
      <c r="G12" s="349"/>
    </row>
    <row r="13" spans="1:7" s="41" customFormat="1" ht="12" customHeight="1" x14ac:dyDescent="0.25">
      <c r="A13" s="41">
        <v>286</v>
      </c>
      <c r="B13" s="144"/>
      <c r="C13" s="55" t="s">
        <v>168</v>
      </c>
      <c r="D13" s="56" t="s">
        <v>15</v>
      </c>
      <c r="E13" s="54">
        <v>276.2</v>
      </c>
      <c r="F13" s="351"/>
      <c r="G13" s="349">
        <f>E13*F13</f>
        <v>0</v>
      </c>
    </row>
    <row r="14" spans="1:7" s="41" customFormat="1" ht="12" customHeight="1" x14ac:dyDescent="0.25">
      <c r="B14" s="142"/>
      <c r="C14" s="50"/>
      <c r="D14" s="50"/>
      <c r="E14" s="51"/>
      <c r="F14" s="348"/>
      <c r="G14" s="349"/>
    </row>
    <row r="15" spans="1:7" s="41" customFormat="1" ht="12" customHeight="1" x14ac:dyDescent="0.25">
      <c r="A15" s="41">
        <v>287</v>
      </c>
      <c r="B15" s="144"/>
      <c r="C15" s="55" t="s">
        <v>169</v>
      </c>
      <c r="D15" s="56" t="s">
        <v>15</v>
      </c>
      <c r="E15" s="54">
        <v>2727.7</v>
      </c>
      <c r="F15" s="351"/>
      <c r="G15" s="349">
        <f>E15*F15</f>
        <v>0</v>
      </c>
    </row>
    <row r="16" spans="1:7" s="41" customFormat="1" ht="12" customHeight="1" x14ac:dyDescent="0.25">
      <c r="B16" s="142"/>
      <c r="C16" s="50"/>
      <c r="D16" s="50"/>
      <c r="E16" s="51"/>
      <c r="F16" s="348"/>
      <c r="G16" s="349"/>
    </row>
    <row r="17" spans="1:7" s="41" customFormat="1" ht="12" customHeight="1" x14ac:dyDescent="0.25">
      <c r="A17" s="41">
        <v>288</v>
      </c>
      <c r="B17" s="141" t="s">
        <v>170</v>
      </c>
      <c r="C17" s="46" t="s">
        <v>171</v>
      </c>
      <c r="D17" s="47"/>
      <c r="E17" s="48"/>
      <c r="F17" s="348"/>
      <c r="G17" s="349"/>
    </row>
    <row r="18" spans="1:7" s="41" customFormat="1" ht="12" customHeight="1" x14ac:dyDescent="0.25">
      <c r="B18" s="142"/>
      <c r="C18" s="50"/>
      <c r="D18" s="50"/>
      <c r="E18" s="51"/>
      <c r="F18" s="348"/>
      <c r="G18" s="349"/>
    </row>
    <row r="19" spans="1:7" s="41" customFormat="1" ht="24" x14ac:dyDescent="0.25">
      <c r="A19" s="41">
        <v>289</v>
      </c>
      <c r="B19" s="144"/>
      <c r="C19" s="55" t="s">
        <v>172</v>
      </c>
      <c r="D19" s="56" t="s">
        <v>173</v>
      </c>
      <c r="E19" s="54">
        <v>2</v>
      </c>
      <c r="F19" s="351"/>
      <c r="G19" s="349">
        <f>E19*F19</f>
        <v>0</v>
      </c>
    </row>
    <row r="20" spans="1:7" s="41" customFormat="1" ht="12" customHeight="1" x14ac:dyDescent="0.25">
      <c r="B20" s="142"/>
      <c r="C20" s="50"/>
      <c r="D20" s="50"/>
      <c r="E20" s="51"/>
      <c r="F20" s="348"/>
      <c r="G20" s="349"/>
    </row>
    <row r="21" spans="1:7" s="41" customFormat="1" ht="12" customHeight="1" x14ac:dyDescent="0.25">
      <c r="A21" s="41">
        <v>290</v>
      </c>
      <c r="B21" s="144"/>
      <c r="C21" s="55" t="s">
        <v>174</v>
      </c>
      <c r="D21" s="56" t="s">
        <v>75</v>
      </c>
      <c r="E21" s="54">
        <v>0</v>
      </c>
      <c r="F21" s="351"/>
      <c r="G21" s="176" t="s">
        <v>263</v>
      </c>
    </row>
    <row r="22" spans="1:7" s="41" customFormat="1" ht="12" customHeight="1" x14ac:dyDescent="0.25">
      <c r="B22" s="142"/>
      <c r="C22" s="50"/>
      <c r="D22" s="50"/>
      <c r="E22" s="51"/>
      <c r="F22" s="348"/>
      <c r="G22" s="349"/>
    </row>
    <row r="23" spans="1:7" s="41" customFormat="1" ht="12" customHeight="1" x14ac:dyDescent="0.25">
      <c r="A23" s="41">
        <v>292</v>
      </c>
      <c r="B23" s="144"/>
      <c r="C23" s="55" t="s">
        <v>175</v>
      </c>
      <c r="D23" s="56" t="s">
        <v>75</v>
      </c>
      <c r="E23" s="54">
        <v>0</v>
      </c>
      <c r="F23" s="351"/>
      <c r="G23" s="176" t="s">
        <v>263</v>
      </c>
    </row>
    <row r="24" spans="1:7" s="41" customFormat="1" ht="12" customHeight="1" x14ac:dyDescent="0.25">
      <c r="B24" s="142"/>
      <c r="C24" s="50"/>
      <c r="D24" s="50"/>
      <c r="E24" s="51"/>
      <c r="F24" s="348"/>
      <c r="G24" s="349"/>
    </row>
    <row r="25" spans="1:7" s="41" customFormat="1" ht="12" customHeight="1" x14ac:dyDescent="0.25">
      <c r="A25" s="41">
        <v>293</v>
      </c>
      <c r="B25" s="144"/>
      <c r="C25" s="55" t="s">
        <v>176</v>
      </c>
      <c r="D25" s="56" t="s">
        <v>75</v>
      </c>
      <c r="E25" s="54">
        <v>6</v>
      </c>
      <c r="F25" s="351"/>
      <c r="G25" s="349">
        <f>E25*F25</f>
        <v>0</v>
      </c>
    </row>
    <row r="26" spans="1:7" s="41" customFormat="1" ht="12" customHeight="1" x14ac:dyDescent="0.25">
      <c r="B26" s="142"/>
      <c r="C26" s="50"/>
      <c r="D26" s="50"/>
      <c r="E26" s="51"/>
      <c r="F26" s="348"/>
      <c r="G26" s="349"/>
    </row>
    <row r="27" spans="1:7" s="41" customFormat="1" ht="12" customHeight="1" x14ac:dyDescent="0.25">
      <c r="A27" s="41">
        <v>294</v>
      </c>
      <c r="B27" s="144"/>
      <c r="C27" s="55" t="s">
        <v>177</v>
      </c>
      <c r="D27" s="56" t="s">
        <v>75</v>
      </c>
      <c r="E27" s="54">
        <v>0</v>
      </c>
      <c r="F27" s="351"/>
      <c r="G27" s="176" t="s">
        <v>263</v>
      </c>
    </row>
    <row r="28" spans="1:7" s="41" customFormat="1" ht="12" customHeight="1" x14ac:dyDescent="0.25">
      <c r="B28" s="142"/>
      <c r="C28" s="50"/>
      <c r="D28" s="50"/>
      <c r="E28" s="51"/>
      <c r="F28" s="348"/>
      <c r="G28" s="349"/>
    </row>
    <row r="29" spans="1:7" s="41" customFormat="1" ht="24" customHeight="1" x14ac:dyDescent="0.25">
      <c r="A29" s="41">
        <v>295</v>
      </c>
      <c r="B29" s="144"/>
      <c r="C29" s="55" t="s">
        <v>178</v>
      </c>
      <c r="D29" s="56" t="s">
        <v>66</v>
      </c>
      <c r="E29" s="54">
        <v>4</v>
      </c>
      <c r="F29" s="351"/>
      <c r="G29" s="349">
        <f>E29*F29</f>
        <v>0</v>
      </c>
    </row>
    <row r="30" spans="1:7" s="41" customFormat="1" ht="12" customHeight="1" x14ac:dyDescent="0.25">
      <c r="B30" s="142"/>
      <c r="C30" s="50"/>
      <c r="D30" s="50"/>
      <c r="E30" s="51"/>
      <c r="F30" s="348"/>
      <c r="G30" s="349"/>
    </row>
    <row r="31" spans="1:7" s="41" customFormat="1" ht="12" customHeight="1" x14ac:dyDescent="0.25">
      <c r="A31" s="41">
        <v>296</v>
      </c>
      <c r="B31" s="144"/>
      <c r="C31" s="55" t="s">
        <v>179</v>
      </c>
      <c r="D31" s="47"/>
      <c r="E31" s="48"/>
      <c r="F31" s="348"/>
      <c r="G31" s="349"/>
    </row>
    <row r="32" spans="1:7" s="41" customFormat="1" ht="12" customHeight="1" x14ac:dyDescent="0.25">
      <c r="B32" s="142"/>
      <c r="C32" s="50"/>
      <c r="D32" s="50"/>
      <c r="E32" s="51"/>
      <c r="F32" s="348"/>
      <c r="G32" s="349"/>
    </row>
    <row r="33" spans="1:7" s="41" customFormat="1" ht="12" customHeight="1" x14ac:dyDescent="0.25">
      <c r="A33" s="41">
        <v>297</v>
      </c>
      <c r="B33" s="144"/>
      <c r="C33" s="55" t="s">
        <v>180</v>
      </c>
      <c r="D33" s="56" t="s">
        <v>75</v>
      </c>
      <c r="E33" s="54">
        <v>40</v>
      </c>
      <c r="F33" s="351"/>
      <c r="G33" s="349">
        <f>E33*F33</f>
        <v>0</v>
      </c>
    </row>
    <row r="34" spans="1:7" s="41" customFormat="1" ht="12" customHeight="1" x14ac:dyDescent="0.25">
      <c r="B34" s="142"/>
      <c r="C34" s="50"/>
      <c r="D34" s="50"/>
      <c r="E34" s="51"/>
      <c r="F34" s="348"/>
      <c r="G34" s="349"/>
    </row>
    <row r="35" spans="1:7" s="41" customFormat="1" ht="24" x14ac:dyDescent="0.25">
      <c r="A35" s="41">
        <v>298</v>
      </c>
      <c r="B35" s="144"/>
      <c r="C35" s="55" t="s">
        <v>181</v>
      </c>
      <c r="D35" s="56" t="s">
        <v>75</v>
      </c>
      <c r="E35" s="54">
        <v>0</v>
      </c>
      <c r="F35" s="351"/>
      <c r="G35" s="349"/>
    </row>
    <row r="36" spans="1:7" s="41" customFormat="1" ht="12" customHeight="1" x14ac:dyDescent="0.25">
      <c r="B36" s="142"/>
      <c r="C36" s="50"/>
      <c r="D36" s="50"/>
      <c r="E36" s="51"/>
      <c r="F36" s="348"/>
      <c r="G36" s="349"/>
    </row>
    <row r="37" spans="1:7" s="41" customFormat="1" ht="12" customHeight="1" x14ac:dyDescent="0.25">
      <c r="A37" s="41">
        <v>299</v>
      </c>
      <c r="B37" s="144"/>
      <c r="C37" s="55" t="s">
        <v>180</v>
      </c>
      <c r="D37" s="56" t="s">
        <v>75</v>
      </c>
      <c r="E37" s="54">
        <v>0</v>
      </c>
      <c r="F37" s="351"/>
      <c r="G37" s="176" t="s">
        <v>263</v>
      </c>
    </row>
    <row r="38" spans="1:7" s="41" customFormat="1" ht="12" customHeight="1" x14ac:dyDescent="0.25">
      <c r="B38" s="142"/>
      <c r="C38" s="50"/>
      <c r="D38" s="50"/>
      <c r="E38" s="51"/>
      <c r="F38" s="348"/>
      <c r="G38" s="349"/>
    </row>
    <row r="39" spans="1:7" s="41" customFormat="1" ht="12" customHeight="1" x14ac:dyDescent="0.25">
      <c r="A39" s="41">
        <v>300</v>
      </c>
      <c r="B39" s="144"/>
      <c r="C39" s="55" t="s">
        <v>182</v>
      </c>
      <c r="D39" s="56" t="s">
        <v>58</v>
      </c>
      <c r="E39" s="54">
        <v>1</v>
      </c>
      <c r="F39" s="351"/>
      <c r="G39" s="349">
        <f>E39*F39</f>
        <v>0</v>
      </c>
    </row>
    <row r="40" spans="1:7" s="41" customFormat="1" ht="12" customHeight="1" x14ac:dyDescent="0.25">
      <c r="B40" s="142"/>
      <c r="C40" s="50"/>
      <c r="D40" s="50"/>
      <c r="E40" s="51"/>
      <c r="F40" s="348"/>
      <c r="G40" s="349"/>
    </row>
    <row r="41" spans="1:7" s="41" customFormat="1" ht="12" customHeight="1" x14ac:dyDescent="0.25">
      <c r="A41" s="41">
        <v>302</v>
      </c>
      <c r="B41" s="144"/>
      <c r="C41" s="55" t="s">
        <v>183</v>
      </c>
      <c r="D41" s="56" t="s">
        <v>136</v>
      </c>
      <c r="E41" s="54">
        <v>217</v>
      </c>
      <c r="F41" s="351"/>
      <c r="G41" s="349">
        <f>E41*F41</f>
        <v>0</v>
      </c>
    </row>
    <row r="42" spans="1:7" s="41" customFormat="1" ht="12" customHeight="1" x14ac:dyDescent="0.25">
      <c r="B42" s="142"/>
      <c r="C42" s="50"/>
      <c r="D42" s="50"/>
      <c r="E42" s="51"/>
      <c r="F42" s="348"/>
      <c r="G42" s="349"/>
    </row>
    <row r="43" spans="1:7" s="41" customFormat="1" ht="12" customHeight="1" x14ac:dyDescent="0.25">
      <c r="A43" s="41">
        <v>303</v>
      </c>
      <c r="B43" s="144"/>
      <c r="C43" s="55" t="s">
        <v>184</v>
      </c>
      <c r="D43" s="56" t="s">
        <v>75</v>
      </c>
      <c r="E43" s="54">
        <v>0</v>
      </c>
      <c r="F43" s="351"/>
      <c r="G43" s="176" t="s">
        <v>263</v>
      </c>
    </row>
    <row r="44" spans="1:7" s="41" customFormat="1" ht="12" customHeight="1" x14ac:dyDescent="0.25">
      <c r="B44" s="142"/>
      <c r="C44" s="50"/>
      <c r="D44" s="50"/>
      <c r="E44" s="51"/>
      <c r="F44" s="348"/>
      <c r="G44" s="349"/>
    </row>
    <row r="45" spans="1:7" s="41" customFormat="1" ht="12" customHeight="1" x14ac:dyDescent="0.25">
      <c r="A45" s="41">
        <v>304</v>
      </c>
      <c r="B45" s="146"/>
      <c r="C45" s="55" t="s">
        <v>185</v>
      </c>
      <c r="D45" s="56" t="s">
        <v>75</v>
      </c>
      <c r="E45" s="160">
        <v>4</v>
      </c>
      <c r="F45" s="351"/>
      <c r="G45" s="349">
        <f>E45*F45</f>
        <v>0</v>
      </c>
    </row>
    <row r="46" spans="1:7" s="41" customFormat="1" ht="12" customHeight="1" x14ac:dyDescent="0.25">
      <c r="B46" s="142"/>
      <c r="C46" s="50"/>
      <c r="D46" s="50"/>
      <c r="E46" s="161"/>
      <c r="F46" s="348"/>
      <c r="G46" s="349"/>
    </row>
    <row r="47" spans="1:7" s="41" customFormat="1" ht="24" customHeight="1" x14ac:dyDescent="0.25">
      <c r="A47" s="41">
        <v>305</v>
      </c>
      <c r="B47" s="141"/>
      <c r="C47" s="55" t="s">
        <v>186</v>
      </c>
      <c r="D47" s="56" t="s">
        <v>23</v>
      </c>
      <c r="E47" s="162">
        <v>1</v>
      </c>
      <c r="F47" s="352">
        <v>150000</v>
      </c>
      <c r="G47" s="349">
        <f>E47*F47</f>
        <v>150000</v>
      </c>
    </row>
    <row r="48" spans="1:7" s="41" customFormat="1" ht="12" customHeight="1" x14ac:dyDescent="0.25">
      <c r="B48" s="142"/>
      <c r="C48" s="50"/>
      <c r="D48" s="50"/>
      <c r="E48" s="161"/>
      <c r="F48" s="348"/>
      <c r="G48" s="349"/>
    </row>
    <row r="49" spans="1:7" s="41" customFormat="1" ht="12" customHeight="1" x14ac:dyDescent="0.25">
      <c r="A49" s="41">
        <v>306</v>
      </c>
      <c r="B49" s="144"/>
      <c r="C49" s="55" t="s">
        <v>187</v>
      </c>
      <c r="D49" s="58" t="s">
        <v>25</v>
      </c>
      <c r="E49" s="162">
        <v>150000</v>
      </c>
      <c r="F49" s="353"/>
      <c r="G49" s="349">
        <f>E49*F49</f>
        <v>0</v>
      </c>
    </row>
    <row r="50" spans="1:7" s="41" customFormat="1" ht="12" customHeight="1" x14ac:dyDescent="0.25">
      <c r="B50" s="142"/>
      <c r="C50" s="50"/>
      <c r="D50" s="50"/>
      <c r="E50" s="51"/>
      <c r="F50" s="348"/>
      <c r="G50" s="349"/>
    </row>
    <row r="51" spans="1:7" s="41" customFormat="1" ht="12" customHeight="1" x14ac:dyDescent="0.25">
      <c r="A51" s="41">
        <v>308</v>
      </c>
      <c r="B51" s="141" t="s">
        <v>188</v>
      </c>
      <c r="C51" s="46" t="s">
        <v>189</v>
      </c>
      <c r="D51" s="56" t="s">
        <v>58</v>
      </c>
      <c r="E51" s="54">
        <v>1</v>
      </c>
      <c r="F51" s="351"/>
      <c r="G51" s="349">
        <f>E51*F51</f>
        <v>0</v>
      </c>
    </row>
    <row r="52" spans="1:7" s="41" customFormat="1" ht="12" customHeight="1" x14ac:dyDescent="0.25">
      <c r="B52" s="142"/>
      <c r="C52" s="50"/>
      <c r="D52" s="50"/>
      <c r="E52" s="51"/>
      <c r="F52" s="348"/>
      <c r="G52" s="349"/>
    </row>
    <row r="53" spans="1:7" s="41" customFormat="1" ht="12" customHeight="1" x14ac:dyDescent="0.25">
      <c r="A53" s="41">
        <v>309</v>
      </c>
      <c r="B53" s="141" t="s">
        <v>190</v>
      </c>
      <c r="C53" s="46" t="s">
        <v>191</v>
      </c>
      <c r="D53" s="56"/>
      <c r="E53" s="48"/>
      <c r="F53" s="348"/>
      <c r="G53" s="349"/>
    </row>
    <row r="54" spans="1:7" s="41" customFormat="1" ht="12" customHeight="1" x14ac:dyDescent="0.25">
      <c r="B54" s="142"/>
      <c r="C54" s="50"/>
      <c r="D54" s="50"/>
      <c r="E54" s="51"/>
      <c r="F54" s="348"/>
      <c r="G54" s="349"/>
    </row>
    <row r="55" spans="1:7" s="41" customFormat="1" ht="12" x14ac:dyDescent="0.25">
      <c r="A55" s="41">
        <v>310</v>
      </c>
      <c r="B55" s="144"/>
      <c r="C55" s="55" t="s">
        <v>192</v>
      </c>
      <c r="D55" s="56" t="s">
        <v>15</v>
      </c>
      <c r="E55" s="54">
        <v>450</v>
      </c>
      <c r="F55" s="351"/>
      <c r="G55" s="349">
        <f>E55*F55</f>
        <v>0</v>
      </c>
    </row>
    <row r="56" spans="1:7" s="41" customFormat="1" ht="12" customHeight="1" x14ac:dyDescent="0.25">
      <c r="B56" s="142"/>
      <c r="C56" s="50"/>
      <c r="D56" s="50"/>
      <c r="E56" s="51"/>
      <c r="F56" s="348"/>
      <c r="G56" s="349"/>
    </row>
    <row r="57" spans="1:7" s="41" customFormat="1" ht="24" customHeight="1" x14ac:dyDescent="0.25">
      <c r="A57" s="41">
        <v>311</v>
      </c>
      <c r="B57" s="141"/>
      <c r="C57" s="55" t="s">
        <v>193</v>
      </c>
      <c r="D57" s="56" t="s">
        <v>15</v>
      </c>
      <c r="E57" s="54">
        <v>0</v>
      </c>
      <c r="F57" s="351"/>
      <c r="G57" s="176" t="s">
        <v>263</v>
      </c>
    </row>
    <row r="58" spans="1:7" s="41" customFormat="1" ht="12" customHeight="1" x14ac:dyDescent="0.25">
      <c r="B58" s="142"/>
      <c r="C58" s="50"/>
      <c r="D58" s="50"/>
      <c r="E58" s="51"/>
      <c r="F58" s="348"/>
      <c r="G58" s="349"/>
    </row>
    <row r="59" spans="1:7" s="59" customFormat="1" ht="20.100000000000001" customHeight="1" x14ac:dyDescent="0.25">
      <c r="B59" s="60" t="s">
        <v>42</v>
      </c>
      <c r="C59" s="61"/>
      <c r="D59" s="61"/>
      <c r="E59" s="62"/>
      <c r="F59" s="354"/>
      <c r="G59" s="355">
        <f>SUM(G5:G58)</f>
        <v>150000</v>
      </c>
    </row>
    <row r="60" spans="1:7" s="1" customFormat="1" ht="12" customHeight="1" x14ac:dyDescent="0.2">
      <c r="D60" s="63" t="s">
        <v>194</v>
      </c>
      <c r="E60" s="43"/>
      <c r="F60" s="344"/>
      <c r="G60" s="356"/>
    </row>
    <row r="61" spans="1:7" s="36" customFormat="1" ht="15" customHeight="1" x14ac:dyDescent="0.2">
      <c r="B61" s="37" t="s">
        <v>153</v>
      </c>
      <c r="E61" s="39"/>
      <c r="F61" s="342"/>
      <c r="G61" s="343"/>
    </row>
    <row r="62" spans="1:7" s="36" customFormat="1" ht="15" customHeight="1" x14ac:dyDescent="0.2">
      <c r="B62" s="42" t="s">
        <v>154</v>
      </c>
      <c r="E62" s="39"/>
      <c r="F62" s="342"/>
      <c r="G62" s="343"/>
    </row>
    <row r="63" spans="1:7" s="1" customFormat="1" ht="15" customHeight="1" x14ac:dyDescent="0.2">
      <c r="E63" s="43"/>
      <c r="F63" s="344"/>
      <c r="G63" s="345"/>
    </row>
    <row r="64" spans="1:7" s="41" customFormat="1" ht="15.4" customHeight="1" x14ac:dyDescent="0.25">
      <c r="B64" s="44" t="s">
        <v>155</v>
      </c>
      <c r="C64" s="44" t="s">
        <v>156</v>
      </c>
      <c r="D64" s="44" t="s">
        <v>157</v>
      </c>
      <c r="E64" s="45" t="s">
        <v>158</v>
      </c>
      <c r="F64" s="357" t="s">
        <v>159</v>
      </c>
      <c r="G64" s="358" t="s">
        <v>1309</v>
      </c>
    </row>
    <row r="65" spans="1:7" s="59" customFormat="1" ht="20.100000000000001" customHeight="1" x14ac:dyDescent="0.25">
      <c r="B65" s="60" t="s">
        <v>43</v>
      </c>
      <c r="C65" s="61"/>
      <c r="D65" s="61"/>
      <c r="E65" s="62"/>
      <c r="F65" s="354"/>
      <c r="G65" s="355">
        <f>G59</f>
        <v>150000</v>
      </c>
    </row>
    <row r="66" spans="1:7" s="41" customFormat="1" ht="24" customHeight="1" x14ac:dyDescent="0.25">
      <c r="A66" s="41">
        <v>313</v>
      </c>
      <c r="B66" s="141" t="s">
        <v>195</v>
      </c>
      <c r="C66" s="46" t="s">
        <v>196</v>
      </c>
      <c r="D66" s="47"/>
      <c r="E66" s="48"/>
      <c r="F66" s="348"/>
      <c r="G66" s="349"/>
    </row>
    <row r="67" spans="1:7" s="41" customFormat="1" ht="12" customHeight="1" x14ac:dyDescent="0.25">
      <c r="B67" s="142"/>
      <c r="C67" s="50"/>
      <c r="D67" s="50"/>
      <c r="E67" s="51"/>
      <c r="F67" s="348"/>
      <c r="G67" s="349"/>
    </row>
    <row r="68" spans="1:7" s="41" customFormat="1" ht="24" x14ac:dyDescent="0.25">
      <c r="B68" s="144"/>
      <c r="C68" s="55" t="s">
        <v>192</v>
      </c>
      <c r="D68" s="56" t="s">
        <v>197</v>
      </c>
      <c r="E68" s="54">
        <v>20</v>
      </c>
      <c r="F68" s="351"/>
      <c r="G68" s="349">
        <f>E68*F68</f>
        <v>0</v>
      </c>
    </row>
    <row r="69" spans="1:7" s="41" customFormat="1" ht="12" customHeight="1" x14ac:dyDescent="0.25">
      <c r="A69" s="41">
        <v>317</v>
      </c>
      <c r="B69" s="142"/>
      <c r="C69" s="50"/>
      <c r="D69" s="50"/>
      <c r="E69" s="51"/>
      <c r="F69" s="348"/>
      <c r="G69" s="349"/>
    </row>
    <row r="70" spans="1:7" s="41" customFormat="1" ht="24" x14ac:dyDescent="0.25">
      <c r="B70" s="144"/>
      <c r="C70" s="55" t="s">
        <v>198</v>
      </c>
      <c r="D70" s="56" t="s">
        <v>197</v>
      </c>
      <c r="E70" s="54">
        <v>20</v>
      </c>
      <c r="F70" s="351"/>
      <c r="G70" s="349">
        <f>E70*F70</f>
        <v>0</v>
      </c>
    </row>
    <row r="71" spans="1:7" s="41" customFormat="1" ht="12" x14ac:dyDescent="0.25">
      <c r="B71" s="142"/>
      <c r="C71" s="50"/>
      <c r="D71" s="50"/>
      <c r="E71" s="51"/>
      <c r="F71" s="348"/>
      <c r="G71" s="349"/>
    </row>
    <row r="72" spans="1:7" s="41" customFormat="1" ht="12" x14ac:dyDescent="0.25">
      <c r="A72" s="41">
        <v>319</v>
      </c>
      <c r="B72" s="142"/>
      <c r="C72" s="50"/>
      <c r="D72" s="50"/>
      <c r="E72" s="51"/>
      <c r="F72" s="348"/>
      <c r="G72" s="349"/>
    </row>
    <row r="73" spans="1:7" s="41" customFormat="1" ht="12" customHeight="1" x14ac:dyDescent="0.25">
      <c r="B73" s="141" t="s">
        <v>199</v>
      </c>
      <c r="C73" s="46" t="s">
        <v>200</v>
      </c>
      <c r="D73" s="56" t="s">
        <v>23</v>
      </c>
      <c r="E73" s="54">
        <v>1</v>
      </c>
      <c r="F73" s="351">
        <v>120000</v>
      </c>
      <c r="G73" s="349">
        <f>E73*F73</f>
        <v>120000</v>
      </c>
    </row>
    <row r="74" spans="1:7" s="41" customFormat="1" ht="12" customHeight="1" x14ac:dyDescent="0.25">
      <c r="A74" s="41">
        <v>320</v>
      </c>
      <c r="B74" s="142"/>
      <c r="C74" s="50"/>
      <c r="D74" s="50"/>
      <c r="E74" s="51"/>
      <c r="F74" s="348"/>
      <c r="G74" s="349"/>
    </row>
    <row r="75" spans="1:7" s="41" customFormat="1" ht="12" customHeight="1" x14ac:dyDescent="0.25">
      <c r="B75" s="142"/>
      <c r="C75" s="50"/>
      <c r="D75" s="50"/>
      <c r="E75" s="51"/>
      <c r="F75" s="348"/>
      <c r="G75" s="349"/>
    </row>
    <row r="76" spans="1:7" s="41" customFormat="1" ht="24" customHeight="1" x14ac:dyDescent="0.25">
      <c r="A76" s="41">
        <v>321</v>
      </c>
      <c r="B76" s="141" t="s">
        <v>201</v>
      </c>
      <c r="C76" s="46" t="s">
        <v>202</v>
      </c>
      <c r="D76" s="56" t="s">
        <v>75</v>
      </c>
      <c r="E76" s="54">
        <v>12</v>
      </c>
      <c r="F76" s="350"/>
      <c r="G76" s="349">
        <f>E76*F76</f>
        <v>0</v>
      </c>
    </row>
    <row r="77" spans="1:7" s="41" customFormat="1" ht="12" customHeight="1" x14ac:dyDescent="0.25">
      <c r="B77" s="142"/>
      <c r="C77" s="50"/>
      <c r="D77" s="50"/>
      <c r="E77" s="51"/>
      <c r="F77" s="348"/>
      <c r="G77" s="349"/>
    </row>
    <row r="78" spans="1:7" s="41" customFormat="1" ht="12" customHeight="1" x14ac:dyDescent="0.25">
      <c r="A78" s="41">
        <v>322</v>
      </c>
      <c r="B78" s="141" t="s">
        <v>203</v>
      </c>
      <c r="C78" s="46" t="s">
        <v>204</v>
      </c>
      <c r="D78" s="47"/>
      <c r="E78" s="48"/>
      <c r="F78" s="348"/>
      <c r="G78" s="349"/>
    </row>
    <row r="79" spans="1:7" s="41" customFormat="1" ht="12" customHeight="1" x14ac:dyDescent="0.25">
      <c r="B79" s="142"/>
      <c r="C79" s="50"/>
      <c r="D79" s="50"/>
      <c r="E79" s="51"/>
      <c r="F79" s="348"/>
      <c r="G79" s="349"/>
    </row>
    <row r="80" spans="1:7" s="41" customFormat="1" ht="12" customHeight="1" x14ac:dyDescent="0.25">
      <c r="A80" s="41">
        <v>323</v>
      </c>
      <c r="B80" s="144"/>
      <c r="C80" s="55" t="s">
        <v>205</v>
      </c>
      <c r="D80" s="56" t="s">
        <v>33</v>
      </c>
      <c r="E80" s="54">
        <v>12</v>
      </c>
      <c r="F80" s="350"/>
      <c r="G80" s="349">
        <f>E80*F80</f>
        <v>0</v>
      </c>
    </row>
    <row r="81" spans="1:7" s="41" customFormat="1" ht="12" customHeight="1" x14ac:dyDescent="0.25">
      <c r="B81" s="142"/>
      <c r="C81" s="50"/>
      <c r="D81" s="50"/>
      <c r="E81" s="51"/>
      <c r="F81" s="348"/>
      <c r="G81" s="349"/>
    </row>
    <row r="82" spans="1:7" s="41" customFormat="1" ht="12" customHeight="1" x14ac:dyDescent="0.25">
      <c r="A82" s="41">
        <v>324</v>
      </c>
      <c r="B82" s="144"/>
      <c r="C82" s="55" t="s">
        <v>206</v>
      </c>
      <c r="D82" s="56" t="s">
        <v>33</v>
      </c>
      <c r="E82" s="54">
        <v>12</v>
      </c>
      <c r="F82" s="350"/>
      <c r="G82" s="349">
        <f>E82*F82</f>
        <v>0</v>
      </c>
    </row>
    <row r="83" spans="1:7" s="41" customFormat="1" ht="12" customHeight="1" x14ac:dyDescent="0.25">
      <c r="B83" s="142"/>
      <c r="C83" s="50"/>
      <c r="D83" s="50"/>
      <c r="E83" s="51"/>
      <c r="F83" s="348"/>
      <c r="G83" s="349"/>
    </row>
    <row r="84" spans="1:7" s="41" customFormat="1" ht="12" x14ac:dyDescent="0.25">
      <c r="A84" s="41">
        <v>325</v>
      </c>
      <c r="B84" s="141" t="s">
        <v>203</v>
      </c>
      <c r="C84" s="46" t="s">
        <v>207</v>
      </c>
      <c r="D84" s="56" t="s">
        <v>75</v>
      </c>
      <c r="E84" s="54">
        <v>3</v>
      </c>
      <c r="F84" s="350"/>
      <c r="G84" s="349">
        <f>E84*F84</f>
        <v>0</v>
      </c>
    </row>
    <row r="85" spans="1:7" s="41" customFormat="1" ht="12" customHeight="1" x14ac:dyDescent="0.25">
      <c r="B85" s="142"/>
      <c r="C85" s="50"/>
      <c r="D85" s="50"/>
      <c r="E85" s="51"/>
      <c r="F85" s="348"/>
      <c r="G85" s="349"/>
    </row>
    <row r="86" spans="1:7" s="41" customFormat="1" ht="12" customHeight="1" x14ac:dyDescent="0.25">
      <c r="B86" s="141" t="s">
        <v>208</v>
      </c>
      <c r="C86" s="46" t="s">
        <v>209</v>
      </c>
      <c r="D86" s="56" t="s">
        <v>210</v>
      </c>
      <c r="E86" s="54">
        <v>2</v>
      </c>
      <c r="F86" s="350"/>
      <c r="G86" s="349">
        <f>E86*F86</f>
        <v>0</v>
      </c>
    </row>
    <row r="87" spans="1:7" s="41" customFormat="1" ht="12" customHeight="1" x14ac:dyDescent="0.25">
      <c r="B87" s="142"/>
      <c r="C87" s="50"/>
      <c r="D87" s="50"/>
      <c r="E87" s="51"/>
      <c r="F87" s="348"/>
      <c r="G87" s="349"/>
    </row>
    <row r="88" spans="1:7" s="41" customFormat="1" ht="12" customHeight="1" x14ac:dyDescent="0.25">
      <c r="B88" s="144"/>
      <c r="C88" s="55"/>
      <c r="D88" s="56"/>
      <c r="E88" s="54"/>
      <c r="F88" s="351"/>
      <c r="G88" s="349"/>
    </row>
    <row r="89" spans="1:7" s="41" customFormat="1" ht="12" customHeight="1" x14ac:dyDescent="0.25">
      <c r="B89" s="142"/>
      <c r="C89" s="50"/>
      <c r="D89" s="50"/>
      <c r="E89" s="51"/>
      <c r="F89" s="348"/>
      <c r="G89" s="349"/>
    </row>
    <row r="90" spans="1:7" s="41" customFormat="1" ht="12" customHeight="1" x14ac:dyDescent="0.25">
      <c r="B90" s="144"/>
      <c r="C90" s="55"/>
      <c r="D90" s="56"/>
      <c r="E90" s="54"/>
      <c r="F90" s="351"/>
      <c r="G90" s="349"/>
    </row>
    <row r="91" spans="1:7" s="41" customFormat="1" ht="12" customHeight="1" x14ac:dyDescent="0.25">
      <c r="B91" s="142"/>
      <c r="C91" s="50"/>
      <c r="D91" s="50"/>
      <c r="E91" s="51"/>
      <c r="F91" s="348"/>
      <c r="G91" s="349"/>
    </row>
    <row r="92" spans="1:7" s="41" customFormat="1" ht="12" customHeight="1" x14ac:dyDescent="0.25">
      <c r="B92" s="144"/>
      <c r="C92" s="55"/>
      <c r="D92" s="56"/>
      <c r="E92" s="54"/>
      <c r="F92" s="351"/>
      <c r="G92" s="349"/>
    </row>
    <row r="93" spans="1:7" s="41" customFormat="1" ht="12" customHeight="1" x14ac:dyDescent="0.25">
      <c r="B93" s="142"/>
      <c r="C93" s="50"/>
      <c r="D93" s="50"/>
      <c r="E93" s="51"/>
      <c r="F93" s="348"/>
      <c r="G93" s="349"/>
    </row>
    <row r="94" spans="1:7" s="41" customFormat="1" ht="12" customHeight="1" x14ac:dyDescent="0.25">
      <c r="B94" s="142"/>
      <c r="C94" s="50"/>
      <c r="D94" s="50"/>
      <c r="E94" s="51"/>
      <c r="F94" s="348"/>
      <c r="G94" s="349"/>
    </row>
    <row r="95" spans="1:7" s="41" customFormat="1" ht="12" customHeight="1" x14ac:dyDescent="0.25">
      <c r="B95" s="141"/>
      <c r="C95" s="46"/>
      <c r="D95" s="56"/>
      <c r="E95" s="54"/>
      <c r="F95" s="350"/>
      <c r="G95" s="349"/>
    </row>
    <row r="96" spans="1:7" s="41" customFormat="1" ht="12" customHeight="1" x14ac:dyDescent="0.25">
      <c r="B96" s="142"/>
      <c r="C96" s="50"/>
      <c r="D96" s="50"/>
      <c r="E96" s="51"/>
      <c r="F96" s="348"/>
      <c r="G96" s="349"/>
    </row>
    <row r="97" spans="2:7" s="41" customFormat="1" ht="12" customHeight="1" x14ac:dyDescent="0.25">
      <c r="B97" s="141"/>
      <c r="C97" s="46"/>
      <c r="D97" s="47"/>
      <c r="E97" s="48"/>
      <c r="F97" s="348"/>
      <c r="G97" s="349"/>
    </row>
    <row r="98" spans="2:7" s="41" customFormat="1" ht="12" customHeight="1" x14ac:dyDescent="0.25">
      <c r="B98" s="142"/>
      <c r="C98" s="50"/>
      <c r="D98" s="50"/>
      <c r="E98" s="51"/>
      <c r="F98" s="348"/>
      <c r="G98" s="349"/>
    </row>
    <row r="99" spans="2:7" s="41" customFormat="1" ht="12" customHeight="1" x14ac:dyDescent="0.25">
      <c r="B99" s="144"/>
      <c r="C99" s="55"/>
      <c r="D99" s="56"/>
      <c r="E99" s="54"/>
      <c r="F99" s="350"/>
      <c r="G99" s="349"/>
    </row>
    <row r="100" spans="2:7" s="41" customFormat="1" ht="12" customHeight="1" x14ac:dyDescent="0.25">
      <c r="B100" s="142"/>
      <c r="C100" s="50"/>
      <c r="D100" s="50"/>
      <c r="E100" s="51"/>
      <c r="F100" s="348"/>
      <c r="G100" s="349"/>
    </row>
    <row r="101" spans="2:7" s="41" customFormat="1" ht="12" customHeight="1" x14ac:dyDescent="0.25">
      <c r="B101" s="144"/>
      <c r="C101" s="55"/>
      <c r="D101" s="56"/>
      <c r="E101" s="54"/>
      <c r="F101" s="350"/>
      <c r="G101" s="349"/>
    </row>
    <row r="102" spans="2:7" s="41" customFormat="1" ht="12" customHeight="1" x14ac:dyDescent="0.25">
      <c r="B102" s="142"/>
      <c r="C102" s="50"/>
      <c r="D102" s="50"/>
      <c r="E102" s="51"/>
      <c r="F102" s="348"/>
      <c r="G102" s="349"/>
    </row>
    <row r="103" spans="2:7" s="41" customFormat="1" ht="12" customHeight="1" x14ac:dyDescent="0.25">
      <c r="B103" s="141"/>
      <c r="C103" s="46"/>
      <c r="D103" s="56"/>
      <c r="E103" s="54"/>
      <c r="F103" s="350"/>
      <c r="G103" s="349"/>
    </row>
    <row r="104" spans="2:7" s="41" customFormat="1" ht="12" customHeight="1" x14ac:dyDescent="0.25">
      <c r="B104" s="142"/>
      <c r="C104" s="50"/>
      <c r="D104" s="50"/>
      <c r="E104" s="51"/>
      <c r="F104" s="348"/>
      <c r="G104" s="349"/>
    </row>
    <row r="105" spans="2:7" s="41" customFormat="1" ht="12" x14ac:dyDescent="0.25">
      <c r="B105" s="141"/>
      <c r="C105" s="46"/>
      <c r="D105" s="56"/>
      <c r="E105" s="54"/>
      <c r="F105" s="350"/>
      <c r="G105" s="349"/>
    </row>
    <row r="106" spans="2:7" s="41" customFormat="1" ht="12" customHeight="1" x14ac:dyDescent="0.25">
      <c r="B106" s="141"/>
      <c r="C106" s="46"/>
      <c r="D106" s="56"/>
      <c r="E106" s="54"/>
      <c r="F106" s="350"/>
      <c r="G106" s="349"/>
    </row>
    <row r="107" spans="2:7" s="41" customFormat="1" ht="12" customHeight="1" x14ac:dyDescent="0.25">
      <c r="B107" s="142"/>
      <c r="C107" s="50"/>
      <c r="D107" s="50"/>
      <c r="E107" s="51"/>
      <c r="F107" s="348"/>
      <c r="G107" s="349"/>
    </row>
    <row r="108" spans="2:7" s="41" customFormat="1" ht="12" customHeight="1" x14ac:dyDescent="0.25">
      <c r="B108" s="141"/>
      <c r="C108" s="46"/>
      <c r="D108" s="56"/>
      <c r="E108" s="54"/>
      <c r="F108" s="350"/>
      <c r="G108" s="349"/>
    </row>
    <row r="109" spans="2:7" s="41" customFormat="1" ht="12" customHeight="1" x14ac:dyDescent="0.25">
      <c r="B109" s="144"/>
      <c r="C109" s="47"/>
      <c r="D109" s="47"/>
      <c r="E109" s="48"/>
      <c r="F109" s="348"/>
      <c r="G109" s="349"/>
    </row>
    <row r="110" spans="2:7" s="41" customFormat="1" ht="12" customHeight="1" x14ac:dyDescent="0.25">
      <c r="B110" s="142"/>
      <c r="C110" s="50"/>
      <c r="D110" s="50"/>
      <c r="E110" s="51"/>
      <c r="F110" s="348"/>
      <c r="G110" s="349"/>
    </row>
    <row r="111" spans="2:7" s="41" customFormat="1" ht="12" customHeight="1" x14ac:dyDescent="0.25">
      <c r="B111" s="144"/>
      <c r="C111" s="47"/>
      <c r="D111" s="47"/>
      <c r="E111" s="48"/>
      <c r="F111" s="348"/>
      <c r="G111" s="349"/>
    </row>
    <row r="112" spans="2:7" s="41" customFormat="1" ht="12" customHeight="1" x14ac:dyDescent="0.25">
      <c r="B112" s="142"/>
      <c r="C112" s="50"/>
      <c r="D112" s="50"/>
      <c r="E112" s="51"/>
      <c r="F112" s="348"/>
      <c r="G112" s="349"/>
    </row>
    <row r="113" spans="1:7" s="59" customFormat="1" ht="20.100000000000001" customHeight="1" x14ac:dyDescent="0.25">
      <c r="B113" s="60" t="s">
        <v>54</v>
      </c>
      <c r="C113" s="61"/>
      <c r="D113" s="61"/>
      <c r="E113" s="62"/>
      <c r="F113" s="354"/>
      <c r="G113" s="355">
        <f>SUM(G65:G112)</f>
        <v>270000</v>
      </c>
    </row>
    <row r="114" spans="1:7" s="1" customFormat="1" ht="12" customHeight="1" x14ac:dyDescent="0.2">
      <c r="D114" s="63">
        <f>D60+1</f>
        <v>6</v>
      </c>
      <c r="E114" s="43"/>
      <c r="F114" s="344"/>
      <c r="G114" s="356"/>
    </row>
    <row r="115" spans="1:7" s="36" customFormat="1" ht="15" customHeight="1" x14ac:dyDescent="0.2">
      <c r="B115" s="37" t="s">
        <v>153</v>
      </c>
      <c r="E115" s="39"/>
      <c r="F115" s="342"/>
      <c r="G115" s="343"/>
    </row>
    <row r="116" spans="1:7" s="36" customFormat="1" ht="15" customHeight="1" x14ac:dyDescent="0.2">
      <c r="B116" s="42" t="s">
        <v>154</v>
      </c>
      <c r="E116" s="39"/>
      <c r="F116" s="342"/>
      <c r="G116" s="343"/>
    </row>
    <row r="117" spans="1:7" s="1" customFormat="1" ht="15" customHeight="1" x14ac:dyDescent="0.2">
      <c r="E117" s="43"/>
      <c r="F117" s="344"/>
      <c r="G117" s="345"/>
    </row>
    <row r="118" spans="1:7" s="41" customFormat="1" ht="15.4" customHeight="1" x14ac:dyDescent="0.25">
      <c r="B118" s="44" t="s">
        <v>155</v>
      </c>
      <c r="C118" s="44" t="s">
        <v>156</v>
      </c>
      <c r="D118" s="44" t="s">
        <v>157</v>
      </c>
      <c r="E118" s="45" t="s">
        <v>158</v>
      </c>
      <c r="F118" s="357" t="s">
        <v>159</v>
      </c>
      <c r="G118" s="358" t="s">
        <v>1309</v>
      </c>
    </row>
    <row r="119" spans="1:7" s="41" customFormat="1" ht="12" customHeight="1" x14ac:dyDescent="0.25">
      <c r="A119" s="41">
        <v>330</v>
      </c>
      <c r="B119" s="141" t="s">
        <v>211</v>
      </c>
      <c r="C119" s="46" t="s">
        <v>212</v>
      </c>
      <c r="D119" s="47"/>
      <c r="E119" s="48"/>
      <c r="F119" s="348"/>
      <c r="G119" s="349"/>
    </row>
    <row r="120" spans="1:7" s="41" customFormat="1" ht="12" customHeight="1" x14ac:dyDescent="0.25">
      <c r="B120" s="142"/>
      <c r="C120" s="50"/>
      <c r="D120" s="50"/>
      <c r="E120" s="51"/>
      <c r="F120" s="348"/>
      <c r="G120" s="349"/>
    </row>
    <row r="121" spans="1:7" s="41" customFormat="1" ht="12" customHeight="1" x14ac:dyDescent="0.25">
      <c r="A121" s="41">
        <v>331</v>
      </c>
      <c r="B121" s="141" t="s">
        <v>213</v>
      </c>
      <c r="C121" s="46" t="s">
        <v>214</v>
      </c>
      <c r="D121" s="56" t="s">
        <v>215</v>
      </c>
      <c r="E121" s="54">
        <v>2.9</v>
      </c>
      <c r="F121" s="351"/>
      <c r="G121" s="349">
        <f>E121*F121</f>
        <v>0</v>
      </c>
    </row>
    <row r="122" spans="1:7" s="41" customFormat="1" ht="12" customHeight="1" x14ac:dyDescent="0.25">
      <c r="B122" s="142"/>
      <c r="C122" s="50"/>
      <c r="D122" s="50"/>
      <c r="E122" s="51"/>
      <c r="F122" s="348"/>
      <c r="G122" s="349"/>
    </row>
    <row r="123" spans="1:7" s="41" customFormat="1" ht="12" customHeight="1" x14ac:dyDescent="0.25">
      <c r="A123" s="41">
        <v>332</v>
      </c>
      <c r="B123" s="141" t="s">
        <v>216</v>
      </c>
      <c r="C123" s="46" t="s">
        <v>214</v>
      </c>
      <c r="D123" s="47"/>
      <c r="E123" s="48"/>
      <c r="F123" s="348"/>
      <c r="G123" s="349"/>
    </row>
    <row r="124" spans="1:7" s="41" customFormat="1" ht="12" customHeight="1" x14ac:dyDescent="0.25">
      <c r="B124" s="142"/>
      <c r="C124" s="50"/>
      <c r="D124" s="50"/>
      <c r="E124" s="51"/>
      <c r="F124" s="348"/>
      <c r="G124" s="349"/>
    </row>
    <row r="125" spans="1:7" s="41" customFormat="1" ht="12" customHeight="1" x14ac:dyDescent="0.25">
      <c r="A125" s="41">
        <v>333</v>
      </c>
      <c r="B125" s="144"/>
      <c r="C125" s="55" t="s">
        <v>217</v>
      </c>
      <c r="D125" s="47"/>
      <c r="E125" s="54"/>
      <c r="F125" s="351"/>
      <c r="G125" s="349"/>
    </row>
    <row r="126" spans="1:7" s="41" customFormat="1" ht="12" customHeight="1" x14ac:dyDescent="0.25">
      <c r="B126" s="142"/>
      <c r="C126" s="50"/>
      <c r="D126" s="50"/>
      <c r="E126" s="51"/>
      <c r="F126" s="348"/>
      <c r="G126" s="349"/>
    </row>
    <row r="127" spans="1:7" s="41" customFormat="1" ht="12" customHeight="1" x14ac:dyDescent="0.25">
      <c r="A127" s="41">
        <v>334</v>
      </c>
      <c r="B127" s="144"/>
      <c r="C127" s="55" t="s">
        <v>218</v>
      </c>
      <c r="D127" s="56" t="s">
        <v>215</v>
      </c>
      <c r="E127" s="54">
        <v>0</v>
      </c>
      <c r="F127" s="359"/>
      <c r="G127" s="176" t="s">
        <v>263</v>
      </c>
    </row>
    <row r="128" spans="1:7" s="41" customFormat="1" ht="12" customHeight="1" x14ac:dyDescent="0.25">
      <c r="B128" s="142"/>
      <c r="C128" s="50"/>
      <c r="D128" s="50"/>
      <c r="E128" s="51"/>
      <c r="F128" s="348"/>
      <c r="G128" s="349"/>
    </row>
    <row r="129" spans="1:7" s="41" customFormat="1" ht="12" customHeight="1" x14ac:dyDescent="0.25">
      <c r="A129" s="41">
        <v>335</v>
      </c>
      <c r="B129" s="144"/>
      <c r="C129" s="55" t="s">
        <v>219</v>
      </c>
      <c r="D129" s="56" t="s">
        <v>215</v>
      </c>
      <c r="E129" s="54">
        <v>0</v>
      </c>
      <c r="F129" s="359"/>
      <c r="G129" s="176" t="s">
        <v>263</v>
      </c>
    </row>
    <row r="130" spans="1:7" s="41" customFormat="1" ht="12" customHeight="1" x14ac:dyDescent="0.25">
      <c r="B130" s="142"/>
      <c r="C130" s="50"/>
      <c r="D130" s="50"/>
      <c r="E130" s="51"/>
      <c r="F130" s="348"/>
      <c r="G130" s="349"/>
    </row>
    <row r="131" spans="1:7" s="41" customFormat="1" ht="12" customHeight="1" x14ac:dyDescent="0.25">
      <c r="A131" s="41">
        <v>336</v>
      </c>
      <c r="B131" s="144"/>
      <c r="C131" s="55" t="s">
        <v>220</v>
      </c>
      <c r="D131" s="56" t="s">
        <v>215</v>
      </c>
      <c r="E131" s="54">
        <v>0</v>
      </c>
      <c r="F131" s="359"/>
      <c r="G131" s="176" t="s">
        <v>263</v>
      </c>
    </row>
    <row r="132" spans="1:7" s="41" customFormat="1" ht="12" customHeight="1" x14ac:dyDescent="0.25">
      <c r="B132" s="142"/>
      <c r="C132" s="50"/>
      <c r="D132" s="50"/>
      <c r="E132" s="51"/>
      <c r="F132" s="348"/>
      <c r="G132" s="349"/>
    </row>
    <row r="133" spans="1:7" s="41" customFormat="1" ht="12" customHeight="1" x14ac:dyDescent="0.25">
      <c r="A133" s="41">
        <v>337</v>
      </c>
      <c r="B133" s="141" t="s">
        <v>221</v>
      </c>
      <c r="C133" s="46" t="s">
        <v>222</v>
      </c>
      <c r="D133" s="47"/>
      <c r="E133" s="54"/>
      <c r="F133" s="351"/>
      <c r="G133" s="349"/>
    </row>
    <row r="134" spans="1:7" s="41" customFormat="1" ht="12" customHeight="1" x14ac:dyDescent="0.25">
      <c r="B134" s="142"/>
      <c r="C134" s="50"/>
      <c r="D134" s="50"/>
      <c r="E134" s="51"/>
      <c r="F134" s="348"/>
      <c r="G134" s="349"/>
    </row>
    <row r="135" spans="1:7" s="41" customFormat="1" ht="24" customHeight="1" x14ac:dyDescent="0.25">
      <c r="A135" s="41">
        <v>338</v>
      </c>
      <c r="B135" s="144"/>
      <c r="C135" s="55" t="s">
        <v>223</v>
      </c>
      <c r="D135" s="56" t="s">
        <v>75</v>
      </c>
      <c r="E135" s="54">
        <v>25</v>
      </c>
      <c r="F135" s="359"/>
      <c r="G135" s="349">
        <f>E135*F135</f>
        <v>0</v>
      </c>
    </row>
    <row r="136" spans="1:7" s="41" customFormat="1" ht="12" customHeight="1" x14ac:dyDescent="0.25">
      <c r="B136" s="142"/>
      <c r="C136" s="50"/>
      <c r="D136" s="50"/>
      <c r="E136" s="51"/>
      <c r="F136" s="348"/>
      <c r="G136" s="349"/>
    </row>
    <row r="137" spans="1:7" s="41" customFormat="1" ht="24" customHeight="1" x14ac:dyDescent="0.25">
      <c r="A137" s="41">
        <v>339</v>
      </c>
      <c r="B137" s="144"/>
      <c r="C137" s="55" t="s">
        <v>224</v>
      </c>
      <c r="D137" s="56" t="s">
        <v>75</v>
      </c>
      <c r="E137" s="54">
        <v>10</v>
      </c>
      <c r="F137" s="359"/>
      <c r="G137" s="349">
        <f>E137*F137</f>
        <v>0</v>
      </c>
    </row>
    <row r="138" spans="1:7" s="41" customFormat="1" ht="12" customHeight="1" x14ac:dyDescent="0.25">
      <c r="B138" s="142"/>
      <c r="C138" s="50"/>
      <c r="D138" s="50"/>
      <c r="E138" s="51"/>
      <c r="F138" s="348"/>
      <c r="G138" s="349"/>
    </row>
    <row r="139" spans="1:7" s="41" customFormat="1" ht="12" customHeight="1" x14ac:dyDescent="0.25">
      <c r="A139" s="41">
        <v>340</v>
      </c>
      <c r="B139" s="144"/>
      <c r="C139" s="55" t="s">
        <v>225</v>
      </c>
      <c r="D139" s="56" t="s">
        <v>75</v>
      </c>
      <c r="E139" s="48"/>
      <c r="F139" s="348"/>
      <c r="G139" s="349"/>
    </row>
    <row r="140" spans="1:7" s="41" customFormat="1" ht="12" customHeight="1" x14ac:dyDescent="0.25">
      <c r="B140" s="142"/>
      <c r="C140" s="50"/>
      <c r="D140" s="50"/>
      <c r="E140" s="51"/>
      <c r="F140" s="348"/>
      <c r="G140" s="349"/>
    </row>
    <row r="141" spans="1:7" s="41" customFormat="1" ht="24" x14ac:dyDescent="0.25">
      <c r="A141" s="41">
        <v>341</v>
      </c>
      <c r="B141" s="141" t="s">
        <v>226</v>
      </c>
      <c r="C141" s="46" t="s">
        <v>227</v>
      </c>
      <c r="D141" s="56" t="s">
        <v>215</v>
      </c>
      <c r="E141" s="54">
        <v>2</v>
      </c>
      <c r="F141" s="359"/>
      <c r="G141" s="349">
        <f>E141*F141</f>
        <v>0</v>
      </c>
    </row>
    <row r="142" spans="1:7" s="41" customFormat="1" ht="12" customHeight="1" x14ac:dyDescent="0.25">
      <c r="B142" s="142"/>
      <c r="C142" s="50"/>
      <c r="D142" s="50"/>
      <c r="E142" s="51"/>
      <c r="F142" s="348"/>
      <c r="G142" s="349"/>
    </row>
    <row r="143" spans="1:7" s="41" customFormat="1" ht="12" customHeight="1" x14ac:dyDescent="0.25">
      <c r="A143" s="41">
        <v>342</v>
      </c>
      <c r="B143" s="141" t="s">
        <v>228</v>
      </c>
      <c r="C143" s="46" t="s">
        <v>229</v>
      </c>
      <c r="D143" s="47"/>
      <c r="E143" s="54"/>
      <c r="F143" s="351"/>
      <c r="G143" s="349"/>
    </row>
    <row r="144" spans="1:7" s="41" customFormat="1" ht="12" customHeight="1" x14ac:dyDescent="0.25">
      <c r="B144" s="142"/>
      <c r="C144" s="50"/>
      <c r="D144" s="50"/>
      <c r="E144" s="51"/>
      <c r="F144" s="348"/>
      <c r="G144" s="349"/>
    </row>
    <row r="145" spans="1:7" s="41" customFormat="1" ht="12" customHeight="1" x14ac:dyDescent="0.25">
      <c r="A145" s="41">
        <v>343</v>
      </c>
      <c r="B145" s="144"/>
      <c r="C145" s="55" t="s">
        <v>230</v>
      </c>
      <c r="D145" s="56" t="s">
        <v>15</v>
      </c>
      <c r="E145" s="54">
        <v>0</v>
      </c>
      <c r="F145" s="359"/>
      <c r="G145" s="176" t="s">
        <v>263</v>
      </c>
    </row>
    <row r="146" spans="1:7" s="41" customFormat="1" ht="12" customHeight="1" x14ac:dyDescent="0.25">
      <c r="B146" s="142"/>
      <c r="C146" s="50"/>
      <c r="D146" s="50"/>
      <c r="E146" s="51"/>
      <c r="F146" s="348"/>
      <c r="G146" s="349"/>
    </row>
    <row r="147" spans="1:7" s="41" customFormat="1" ht="12" customHeight="1" x14ac:dyDescent="0.25">
      <c r="A147" s="41">
        <v>344</v>
      </c>
      <c r="B147" s="144"/>
      <c r="C147" s="55" t="s">
        <v>231</v>
      </c>
      <c r="D147" s="56" t="s">
        <v>15</v>
      </c>
      <c r="E147" s="54">
        <v>0</v>
      </c>
      <c r="F147" s="359"/>
      <c r="G147" s="176" t="s">
        <v>263</v>
      </c>
    </row>
    <row r="148" spans="1:7" s="41" customFormat="1" ht="12" customHeight="1" x14ac:dyDescent="0.25">
      <c r="B148" s="163"/>
      <c r="C148" s="65"/>
      <c r="D148" s="50"/>
      <c r="E148" s="51"/>
      <c r="F148" s="348"/>
      <c r="G148" s="349"/>
    </row>
    <row r="149" spans="1:7" s="41" customFormat="1" ht="12" customHeight="1" x14ac:dyDescent="0.25">
      <c r="A149" s="41">
        <v>345</v>
      </c>
      <c r="B149" s="164"/>
      <c r="C149" s="66"/>
      <c r="D149" s="47"/>
      <c r="E149" s="48"/>
      <c r="F149" s="348"/>
      <c r="G149" s="349"/>
    </row>
    <row r="150" spans="1:7" s="41" customFormat="1" ht="12" customHeight="1" x14ac:dyDescent="0.25">
      <c r="B150" s="142"/>
      <c r="C150" s="50"/>
      <c r="D150" s="50"/>
      <c r="E150" s="51"/>
      <c r="F150" s="348"/>
      <c r="G150" s="349"/>
    </row>
    <row r="151" spans="1:7" s="41" customFormat="1" ht="24" customHeight="1" x14ac:dyDescent="0.25">
      <c r="A151" s="41">
        <v>346</v>
      </c>
      <c r="B151" s="144"/>
      <c r="C151" s="66"/>
      <c r="D151" s="56"/>
      <c r="E151" s="54"/>
      <c r="F151" s="351"/>
      <c r="G151" s="360"/>
    </row>
    <row r="152" spans="1:7" s="41" customFormat="1" ht="12" customHeight="1" x14ac:dyDescent="0.25">
      <c r="B152" s="142"/>
      <c r="C152" s="65"/>
      <c r="D152" s="50"/>
      <c r="E152" s="51"/>
      <c r="F152" s="348"/>
      <c r="G152" s="349"/>
    </row>
    <row r="153" spans="1:7" s="41" customFormat="1" ht="12" customHeight="1" x14ac:dyDescent="0.25">
      <c r="A153" s="41">
        <v>347</v>
      </c>
      <c r="B153" s="144"/>
      <c r="C153" s="66"/>
      <c r="D153" s="56"/>
      <c r="E153" s="54"/>
      <c r="F153" s="351"/>
      <c r="G153" s="360"/>
    </row>
    <row r="154" spans="1:7" s="41" customFormat="1" ht="12" customHeight="1" x14ac:dyDescent="0.25">
      <c r="B154" s="142"/>
      <c r="C154" s="50"/>
      <c r="D154" s="50"/>
      <c r="E154" s="51"/>
      <c r="F154" s="348"/>
      <c r="G154" s="349"/>
    </row>
    <row r="155" spans="1:7" s="41" customFormat="1" ht="12" customHeight="1" x14ac:dyDescent="0.25">
      <c r="B155" s="144"/>
      <c r="C155" s="47"/>
      <c r="D155" s="47"/>
      <c r="E155" s="48"/>
      <c r="F155" s="348"/>
      <c r="G155" s="349"/>
    </row>
    <row r="156" spans="1:7" s="41" customFormat="1" ht="12" customHeight="1" x14ac:dyDescent="0.25">
      <c r="B156" s="142"/>
      <c r="C156" s="50"/>
      <c r="D156" s="50"/>
      <c r="E156" s="51"/>
      <c r="F156" s="348"/>
      <c r="G156" s="349"/>
    </row>
    <row r="157" spans="1:7" s="41" customFormat="1" ht="12" customHeight="1" x14ac:dyDescent="0.25">
      <c r="B157" s="144"/>
      <c r="C157" s="47"/>
      <c r="D157" s="47"/>
      <c r="E157" s="48"/>
      <c r="F157" s="348"/>
      <c r="G157" s="349"/>
    </row>
    <row r="158" spans="1:7" s="41" customFormat="1" ht="12" customHeight="1" x14ac:dyDescent="0.25">
      <c r="B158" s="142"/>
      <c r="C158" s="50"/>
      <c r="D158" s="50"/>
      <c r="E158" s="51"/>
      <c r="F158" s="348"/>
      <c r="G158" s="349"/>
    </row>
    <row r="159" spans="1:7" s="41" customFormat="1" ht="12" customHeight="1" x14ac:dyDescent="0.25">
      <c r="B159" s="144"/>
      <c r="C159" s="47"/>
      <c r="D159" s="47"/>
      <c r="E159" s="48"/>
      <c r="F159" s="348"/>
      <c r="G159" s="349"/>
    </row>
    <row r="160" spans="1:7" s="41" customFormat="1" ht="12" customHeight="1" x14ac:dyDescent="0.25">
      <c r="B160" s="142"/>
      <c r="C160" s="50"/>
      <c r="D160" s="50"/>
      <c r="E160" s="51"/>
      <c r="F160" s="348"/>
      <c r="G160" s="349"/>
    </row>
    <row r="161" spans="2:7" s="41" customFormat="1" ht="12" customHeight="1" x14ac:dyDescent="0.25">
      <c r="B161" s="144"/>
      <c r="C161" s="47"/>
      <c r="D161" s="47"/>
      <c r="E161" s="48"/>
      <c r="F161" s="348"/>
      <c r="G161" s="349"/>
    </row>
    <row r="162" spans="2:7" s="41" customFormat="1" ht="12" customHeight="1" x14ac:dyDescent="0.25">
      <c r="B162" s="142"/>
      <c r="C162" s="50"/>
      <c r="D162" s="50"/>
      <c r="E162" s="51"/>
      <c r="F162" s="348"/>
      <c r="G162" s="349"/>
    </row>
    <row r="163" spans="2:7" s="41" customFormat="1" ht="12" customHeight="1" x14ac:dyDescent="0.25">
      <c r="B163" s="144"/>
      <c r="C163" s="47"/>
      <c r="D163" s="47"/>
      <c r="E163" s="48"/>
      <c r="F163" s="348"/>
      <c r="G163" s="349"/>
    </row>
    <row r="164" spans="2:7" s="41" customFormat="1" ht="12" customHeight="1" x14ac:dyDescent="0.25">
      <c r="B164" s="142"/>
      <c r="C164" s="50"/>
      <c r="D164" s="50"/>
      <c r="E164" s="51"/>
      <c r="F164" s="348"/>
      <c r="G164" s="349"/>
    </row>
    <row r="165" spans="2:7" s="41" customFormat="1" ht="12" customHeight="1" x14ac:dyDescent="0.25">
      <c r="B165" s="144"/>
      <c r="C165" s="47"/>
      <c r="D165" s="47"/>
      <c r="E165" s="48"/>
      <c r="F165" s="348"/>
      <c r="G165" s="349"/>
    </row>
    <row r="166" spans="2:7" s="41" customFormat="1" ht="12" customHeight="1" x14ac:dyDescent="0.25">
      <c r="B166" s="142"/>
      <c r="C166" s="50"/>
      <c r="D166" s="50"/>
      <c r="E166" s="51"/>
      <c r="F166" s="348"/>
      <c r="G166" s="349"/>
    </row>
    <row r="167" spans="2:7" s="41" customFormat="1" ht="12" customHeight="1" x14ac:dyDescent="0.25">
      <c r="B167" s="144"/>
      <c r="C167" s="47"/>
      <c r="D167" s="47"/>
      <c r="E167" s="48"/>
      <c r="F167" s="348"/>
      <c r="G167" s="349"/>
    </row>
    <row r="168" spans="2:7" s="41" customFormat="1" ht="12" customHeight="1" x14ac:dyDescent="0.25">
      <c r="B168" s="142"/>
      <c r="C168" s="50"/>
      <c r="D168" s="50"/>
      <c r="E168" s="51"/>
      <c r="F168" s="348"/>
      <c r="G168" s="349"/>
    </row>
    <row r="169" spans="2:7" s="41" customFormat="1" ht="12" customHeight="1" x14ac:dyDescent="0.25">
      <c r="B169" s="144"/>
      <c r="C169" s="47"/>
      <c r="D169" s="47"/>
      <c r="E169" s="48"/>
      <c r="F169" s="348"/>
      <c r="G169" s="349"/>
    </row>
    <row r="170" spans="2:7" s="41" customFormat="1" ht="12" customHeight="1" x14ac:dyDescent="0.25">
      <c r="B170" s="142"/>
      <c r="C170" s="50"/>
      <c r="D170" s="50"/>
      <c r="E170" s="51"/>
      <c r="F170" s="348"/>
      <c r="G170" s="349"/>
    </row>
    <row r="171" spans="2:7" s="41" customFormat="1" ht="12" customHeight="1" x14ac:dyDescent="0.25">
      <c r="B171" s="144"/>
      <c r="C171" s="47"/>
      <c r="D171" s="47"/>
      <c r="E171" s="48"/>
      <c r="F171" s="348"/>
      <c r="G171" s="349"/>
    </row>
    <row r="172" spans="2:7" s="41" customFormat="1" ht="12" customHeight="1" x14ac:dyDescent="0.25">
      <c r="B172" s="142"/>
      <c r="C172" s="50"/>
      <c r="D172" s="50"/>
      <c r="E172" s="51"/>
      <c r="F172" s="348"/>
      <c r="G172" s="349"/>
    </row>
    <row r="173" spans="2:7" s="41" customFormat="1" ht="12" customHeight="1" x14ac:dyDescent="0.25">
      <c r="B173" s="144"/>
      <c r="C173" s="47"/>
      <c r="D173" s="47"/>
      <c r="E173" s="48"/>
      <c r="F173" s="348"/>
      <c r="G173" s="349"/>
    </row>
    <row r="174" spans="2:7" s="41" customFormat="1" ht="12" customHeight="1" x14ac:dyDescent="0.25">
      <c r="B174" s="142"/>
      <c r="C174" s="50"/>
      <c r="D174" s="50"/>
      <c r="E174" s="51"/>
      <c r="F174" s="348"/>
      <c r="G174" s="349"/>
    </row>
    <row r="175" spans="2:7" s="41" customFormat="1" ht="12" customHeight="1" x14ac:dyDescent="0.25">
      <c r="B175" s="144"/>
      <c r="C175" s="47"/>
      <c r="D175" s="47"/>
      <c r="E175" s="48"/>
      <c r="F175" s="348"/>
      <c r="G175" s="349"/>
    </row>
    <row r="176" spans="2:7" s="41" customFormat="1" ht="12" customHeight="1" x14ac:dyDescent="0.25">
      <c r="B176" s="142"/>
      <c r="C176" s="50"/>
      <c r="D176" s="50"/>
      <c r="E176" s="51"/>
      <c r="F176" s="348"/>
      <c r="G176" s="349"/>
    </row>
    <row r="177" spans="1:7" s="41" customFormat="1" ht="12" customHeight="1" x14ac:dyDescent="0.25">
      <c r="B177" s="144"/>
      <c r="C177" s="47"/>
      <c r="D177" s="47"/>
      <c r="E177" s="48"/>
      <c r="F177" s="348"/>
      <c r="G177" s="349"/>
    </row>
    <row r="178" spans="1:7" s="41" customFormat="1" ht="12" customHeight="1" x14ac:dyDescent="0.25">
      <c r="B178" s="142"/>
      <c r="C178" s="50"/>
      <c r="D178" s="50"/>
      <c r="E178" s="51"/>
      <c r="F178" s="348"/>
      <c r="G178" s="349"/>
    </row>
    <row r="179" spans="1:7" s="41" customFormat="1" ht="12" customHeight="1" x14ac:dyDescent="0.25">
      <c r="B179" s="144"/>
      <c r="C179" s="47"/>
      <c r="D179" s="47"/>
      <c r="E179" s="48"/>
      <c r="F179" s="348"/>
      <c r="G179" s="349"/>
    </row>
    <row r="180" spans="1:7" s="59" customFormat="1" ht="20.100000000000001" customHeight="1" x14ac:dyDescent="0.25">
      <c r="B180" s="60" t="s">
        <v>54</v>
      </c>
      <c r="C180" s="61"/>
      <c r="D180" s="61"/>
      <c r="E180" s="62"/>
      <c r="F180" s="354"/>
      <c r="G180" s="355">
        <f>SUM(G119:G179)</f>
        <v>0</v>
      </c>
    </row>
    <row r="181" spans="1:7" s="1" customFormat="1" ht="12" customHeight="1" x14ac:dyDescent="0.2">
      <c r="D181" s="63">
        <f>+D114+1</f>
        <v>7</v>
      </c>
      <c r="E181" s="43"/>
      <c r="F181" s="344"/>
      <c r="G181" s="356"/>
    </row>
    <row r="182" spans="1:7" s="36" customFormat="1" ht="15" customHeight="1" x14ac:dyDescent="0.2">
      <c r="B182" s="37" t="s">
        <v>153</v>
      </c>
      <c r="E182" s="39"/>
      <c r="F182" s="342"/>
      <c r="G182" s="343"/>
    </row>
    <row r="183" spans="1:7" s="36" customFormat="1" ht="15" customHeight="1" x14ac:dyDescent="0.2">
      <c r="B183" s="42" t="s">
        <v>154</v>
      </c>
      <c r="E183" s="39"/>
      <c r="F183" s="342"/>
      <c r="G183" s="343"/>
    </row>
    <row r="184" spans="1:7" s="1" customFormat="1" ht="15" customHeight="1" x14ac:dyDescent="0.2">
      <c r="E184" s="43"/>
      <c r="F184" s="344"/>
      <c r="G184" s="345"/>
    </row>
    <row r="185" spans="1:7" s="41" customFormat="1" ht="15.4" customHeight="1" x14ac:dyDescent="0.25">
      <c r="B185" s="44" t="s">
        <v>155</v>
      </c>
      <c r="C185" s="44" t="s">
        <v>156</v>
      </c>
      <c r="D185" s="44" t="s">
        <v>157</v>
      </c>
      <c r="E185" s="45" t="s">
        <v>158</v>
      </c>
      <c r="F185" s="357" t="s">
        <v>159</v>
      </c>
      <c r="G185" s="358" t="s">
        <v>1309</v>
      </c>
    </row>
    <row r="186" spans="1:7" s="41" customFormat="1" ht="12" customHeight="1" x14ac:dyDescent="0.25">
      <c r="A186" s="41">
        <v>330</v>
      </c>
      <c r="B186" s="141" t="s">
        <v>232</v>
      </c>
      <c r="C186" s="46" t="s">
        <v>233</v>
      </c>
      <c r="D186" s="47"/>
      <c r="E186" s="48"/>
      <c r="F186" s="348"/>
      <c r="G186" s="349"/>
    </row>
    <row r="187" spans="1:7" s="41" customFormat="1" ht="12" customHeight="1" x14ac:dyDescent="0.25">
      <c r="B187" s="142"/>
      <c r="C187" s="50"/>
      <c r="D187" s="50"/>
      <c r="E187" s="51"/>
      <c r="F187" s="348"/>
      <c r="G187" s="349"/>
    </row>
    <row r="188" spans="1:7" s="41" customFormat="1" ht="12" customHeight="1" x14ac:dyDescent="0.25">
      <c r="A188" s="41">
        <v>331</v>
      </c>
      <c r="B188" s="144"/>
      <c r="C188" s="55" t="s">
        <v>234</v>
      </c>
      <c r="D188" s="47"/>
      <c r="E188" s="48"/>
      <c r="F188" s="348"/>
      <c r="G188" s="349"/>
    </row>
    <row r="189" spans="1:7" s="41" customFormat="1" ht="12" customHeight="1" x14ac:dyDescent="0.25">
      <c r="B189" s="142"/>
      <c r="C189" s="50"/>
      <c r="D189" s="50"/>
      <c r="E189" s="51"/>
      <c r="F189" s="348"/>
      <c r="G189" s="349"/>
    </row>
    <row r="190" spans="1:7" s="41" customFormat="1" ht="12" customHeight="1" x14ac:dyDescent="0.25">
      <c r="A190" s="41">
        <v>332</v>
      </c>
      <c r="B190" s="141" t="s">
        <v>235</v>
      </c>
      <c r="C190" s="46" t="s">
        <v>236</v>
      </c>
      <c r="D190" s="47"/>
      <c r="E190" s="48"/>
      <c r="F190" s="348"/>
      <c r="G190" s="349"/>
    </row>
    <row r="191" spans="1:7" s="41" customFormat="1" ht="12" customHeight="1" x14ac:dyDescent="0.25">
      <c r="B191" s="142"/>
      <c r="C191" s="50"/>
      <c r="D191" s="50"/>
      <c r="E191" s="51"/>
      <c r="F191" s="348"/>
      <c r="G191" s="349"/>
    </row>
    <row r="192" spans="1:7" s="41" customFormat="1" ht="12" customHeight="1" x14ac:dyDescent="0.25">
      <c r="A192" s="41">
        <v>333</v>
      </c>
      <c r="B192" s="144"/>
      <c r="C192" s="55" t="s">
        <v>237</v>
      </c>
      <c r="D192" s="56" t="s">
        <v>238</v>
      </c>
      <c r="E192" s="54">
        <v>100</v>
      </c>
      <c r="F192" s="351"/>
      <c r="G192" s="349">
        <f>E192*F192</f>
        <v>0</v>
      </c>
    </row>
    <row r="193" spans="1:7" s="41" customFormat="1" ht="12" customHeight="1" x14ac:dyDescent="0.25">
      <c r="B193" s="142"/>
      <c r="C193" s="50"/>
      <c r="D193" s="50"/>
      <c r="E193" s="51"/>
      <c r="F193" s="348"/>
      <c r="G193" s="349"/>
    </row>
    <row r="194" spans="1:7" s="41" customFormat="1" ht="12" customHeight="1" x14ac:dyDescent="0.25">
      <c r="A194" s="41">
        <v>334</v>
      </c>
      <c r="B194" s="144"/>
      <c r="C194" s="55" t="s">
        <v>239</v>
      </c>
      <c r="D194" s="56" t="s">
        <v>238</v>
      </c>
      <c r="E194" s="54">
        <v>100</v>
      </c>
      <c r="F194" s="351"/>
      <c r="G194" s="349">
        <f>E194*F194</f>
        <v>0</v>
      </c>
    </row>
    <row r="195" spans="1:7" s="41" customFormat="1" ht="12" customHeight="1" x14ac:dyDescent="0.25">
      <c r="B195" s="142"/>
      <c r="C195" s="50"/>
      <c r="D195" s="50"/>
      <c r="E195" s="51"/>
      <c r="F195" s="348"/>
      <c r="G195" s="349"/>
    </row>
    <row r="196" spans="1:7" s="41" customFormat="1" ht="12" customHeight="1" x14ac:dyDescent="0.25">
      <c r="A196" s="41">
        <v>335</v>
      </c>
      <c r="B196" s="144"/>
      <c r="C196" s="55" t="s">
        <v>240</v>
      </c>
      <c r="D196" s="56" t="s">
        <v>238</v>
      </c>
      <c r="E196" s="54">
        <v>100</v>
      </c>
      <c r="F196" s="351"/>
      <c r="G196" s="349">
        <f>E196*F196</f>
        <v>0</v>
      </c>
    </row>
    <row r="197" spans="1:7" s="41" customFormat="1" ht="12" customHeight="1" x14ac:dyDescent="0.25">
      <c r="B197" s="142"/>
      <c r="C197" s="50"/>
      <c r="D197" s="50"/>
      <c r="E197" s="51"/>
      <c r="F197" s="348"/>
      <c r="G197" s="349"/>
    </row>
    <row r="198" spans="1:7" s="41" customFormat="1" ht="12" customHeight="1" x14ac:dyDescent="0.25">
      <c r="A198" s="41">
        <v>336</v>
      </c>
      <c r="B198" s="144"/>
      <c r="C198" s="55" t="s">
        <v>241</v>
      </c>
      <c r="D198" s="47"/>
      <c r="E198" s="48"/>
      <c r="F198" s="348"/>
      <c r="G198" s="349"/>
    </row>
    <row r="199" spans="1:7" s="41" customFormat="1" ht="12" customHeight="1" x14ac:dyDescent="0.25">
      <c r="B199" s="142"/>
      <c r="C199" s="50"/>
      <c r="D199" s="50"/>
      <c r="E199" s="51"/>
      <c r="F199" s="348"/>
      <c r="G199" s="349"/>
    </row>
    <row r="200" spans="1:7" s="41" customFormat="1" ht="12" customHeight="1" x14ac:dyDescent="0.25">
      <c r="A200" s="41">
        <v>337</v>
      </c>
      <c r="B200" s="144"/>
      <c r="C200" s="55" t="s">
        <v>242</v>
      </c>
      <c r="D200" s="47"/>
      <c r="E200" s="48"/>
      <c r="F200" s="348"/>
      <c r="G200" s="349"/>
    </row>
    <row r="201" spans="1:7" s="41" customFormat="1" ht="12" customHeight="1" x14ac:dyDescent="0.25">
      <c r="B201" s="142"/>
      <c r="C201" s="50"/>
      <c r="D201" s="50"/>
      <c r="E201" s="51"/>
      <c r="F201" s="348"/>
      <c r="G201" s="349"/>
    </row>
    <row r="202" spans="1:7" s="41" customFormat="1" ht="24" customHeight="1" x14ac:dyDescent="0.25">
      <c r="A202" s="41">
        <v>338</v>
      </c>
      <c r="B202" s="141" t="s">
        <v>243</v>
      </c>
      <c r="C202" s="46" t="s">
        <v>244</v>
      </c>
      <c r="D202" s="56" t="s">
        <v>238</v>
      </c>
      <c r="E202" s="48"/>
      <c r="F202" s="351"/>
      <c r="G202" s="176" t="s">
        <v>263</v>
      </c>
    </row>
    <row r="203" spans="1:7" s="41" customFormat="1" ht="12" customHeight="1" x14ac:dyDescent="0.25">
      <c r="B203" s="142"/>
      <c r="C203" s="50"/>
      <c r="D203" s="50"/>
      <c r="E203" s="51"/>
      <c r="F203" s="348"/>
      <c r="G203" s="349"/>
    </row>
    <row r="204" spans="1:7" s="41" customFormat="1" ht="24" customHeight="1" x14ac:dyDescent="0.25">
      <c r="A204" s="41">
        <v>339</v>
      </c>
      <c r="B204" s="144"/>
      <c r="C204" s="46" t="s">
        <v>245</v>
      </c>
      <c r="D204" s="47"/>
      <c r="E204" s="48"/>
      <c r="F204" s="348"/>
      <c r="G204" s="349"/>
    </row>
    <row r="205" spans="1:7" s="41" customFormat="1" ht="12" customHeight="1" x14ac:dyDescent="0.25">
      <c r="B205" s="142"/>
      <c r="C205" s="50"/>
      <c r="D205" s="50"/>
      <c r="E205" s="51"/>
      <c r="F205" s="348"/>
      <c r="G205" s="349"/>
    </row>
    <row r="206" spans="1:7" s="41" customFormat="1" ht="12" customHeight="1" x14ac:dyDescent="0.25">
      <c r="A206" s="41">
        <v>340</v>
      </c>
      <c r="B206" s="144"/>
      <c r="C206" s="55" t="s">
        <v>246</v>
      </c>
      <c r="D206" s="56" t="s">
        <v>238</v>
      </c>
      <c r="E206" s="48"/>
      <c r="F206" s="351"/>
      <c r="G206" s="176" t="s">
        <v>263</v>
      </c>
    </row>
    <row r="207" spans="1:7" s="41" customFormat="1" ht="12" customHeight="1" x14ac:dyDescent="0.25">
      <c r="B207" s="142"/>
      <c r="C207" s="50"/>
      <c r="D207" s="50"/>
      <c r="E207" s="51"/>
      <c r="F207" s="348"/>
      <c r="G207" s="349"/>
    </row>
    <row r="208" spans="1:7" s="41" customFormat="1" ht="12" customHeight="1" x14ac:dyDescent="0.25">
      <c r="A208" s="41">
        <v>341</v>
      </c>
      <c r="B208" s="144"/>
      <c r="C208" s="55" t="s">
        <v>247</v>
      </c>
      <c r="D208" s="56" t="s">
        <v>238</v>
      </c>
      <c r="E208" s="48"/>
      <c r="F208" s="351"/>
      <c r="G208" s="176" t="s">
        <v>263</v>
      </c>
    </row>
    <row r="209" spans="1:7" s="41" customFormat="1" ht="12" customHeight="1" x14ac:dyDescent="0.25">
      <c r="B209" s="142"/>
      <c r="C209" s="50"/>
      <c r="D209" s="50"/>
      <c r="E209" s="51"/>
      <c r="F209" s="348"/>
      <c r="G209" s="349"/>
    </row>
    <row r="210" spans="1:7" s="41" customFormat="1" ht="12" customHeight="1" x14ac:dyDescent="0.25">
      <c r="A210" s="41">
        <v>342</v>
      </c>
      <c r="B210" s="144"/>
      <c r="C210" s="46" t="s">
        <v>248</v>
      </c>
      <c r="D210" s="56" t="s">
        <v>238</v>
      </c>
      <c r="E210" s="48"/>
      <c r="F210" s="351"/>
      <c r="G210" s="176" t="s">
        <v>263</v>
      </c>
    </row>
    <row r="211" spans="1:7" s="41" customFormat="1" ht="12" customHeight="1" x14ac:dyDescent="0.25">
      <c r="B211" s="142"/>
      <c r="C211" s="50"/>
      <c r="D211" s="50"/>
      <c r="E211" s="51"/>
      <c r="F211" s="348"/>
      <c r="G211" s="349"/>
    </row>
    <row r="212" spans="1:7" s="41" customFormat="1" ht="12" customHeight="1" x14ac:dyDescent="0.25">
      <c r="A212" s="41">
        <v>343</v>
      </c>
      <c r="B212" s="144"/>
      <c r="C212" s="55" t="s">
        <v>249</v>
      </c>
      <c r="D212" s="56" t="s">
        <v>238</v>
      </c>
      <c r="E212" s="48"/>
      <c r="F212" s="351"/>
      <c r="G212" s="176" t="s">
        <v>263</v>
      </c>
    </row>
    <row r="213" spans="1:7" s="41" customFormat="1" ht="12" customHeight="1" x14ac:dyDescent="0.25">
      <c r="B213" s="142"/>
      <c r="C213" s="50"/>
      <c r="D213" s="50"/>
      <c r="E213" s="51"/>
      <c r="F213" s="348"/>
      <c r="G213" s="349"/>
    </row>
    <row r="214" spans="1:7" s="41" customFormat="1" ht="12" customHeight="1" x14ac:dyDescent="0.25">
      <c r="A214" s="41">
        <v>344</v>
      </c>
      <c r="B214" s="144"/>
      <c r="C214" s="46" t="s">
        <v>250</v>
      </c>
      <c r="D214" s="47"/>
      <c r="E214" s="48"/>
      <c r="F214" s="348"/>
      <c r="G214" s="349"/>
    </row>
    <row r="215" spans="1:7" s="41" customFormat="1" ht="12" customHeight="1" x14ac:dyDescent="0.25">
      <c r="B215" s="142"/>
      <c r="C215" s="50"/>
      <c r="D215" s="50"/>
      <c r="E215" s="51"/>
      <c r="F215" s="348"/>
      <c r="G215" s="349"/>
    </row>
    <row r="216" spans="1:7" s="41" customFormat="1" ht="12" customHeight="1" x14ac:dyDescent="0.25">
      <c r="A216" s="41">
        <v>345</v>
      </c>
      <c r="B216" s="144"/>
      <c r="C216" s="55" t="s">
        <v>251</v>
      </c>
      <c r="D216" s="56" t="s">
        <v>238</v>
      </c>
      <c r="E216" s="48"/>
      <c r="F216" s="351"/>
      <c r="G216" s="176" t="s">
        <v>263</v>
      </c>
    </row>
    <row r="217" spans="1:7" s="41" customFormat="1" ht="12" customHeight="1" x14ac:dyDescent="0.25">
      <c r="B217" s="142"/>
      <c r="C217" s="50"/>
      <c r="D217" s="50"/>
      <c r="E217" s="51"/>
      <c r="F217" s="348"/>
      <c r="G217" s="349"/>
    </row>
    <row r="218" spans="1:7" s="41" customFormat="1" ht="24" customHeight="1" x14ac:dyDescent="0.25">
      <c r="A218" s="41">
        <v>346</v>
      </c>
      <c r="B218" s="144"/>
      <c r="C218" s="55" t="s">
        <v>252</v>
      </c>
      <c r="D218" s="56" t="s">
        <v>238</v>
      </c>
      <c r="E218" s="48"/>
      <c r="F218" s="351"/>
      <c r="G218" s="176" t="s">
        <v>263</v>
      </c>
    </row>
    <row r="219" spans="1:7" s="41" customFormat="1" ht="12" customHeight="1" x14ac:dyDescent="0.25">
      <c r="B219" s="142"/>
      <c r="C219" s="50"/>
      <c r="D219" s="50"/>
      <c r="E219" s="51"/>
      <c r="F219" s="348"/>
      <c r="G219" s="349"/>
    </row>
    <row r="220" spans="1:7" s="41" customFormat="1" ht="12" customHeight="1" x14ac:dyDescent="0.25">
      <c r="A220" s="41">
        <v>347</v>
      </c>
      <c r="B220" s="144"/>
      <c r="C220" s="55" t="s">
        <v>253</v>
      </c>
      <c r="D220" s="56" t="s">
        <v>238</v>
      </c>
      <c r="E220" s="48"/>
      <c r="F220" s="351"/>
      <c r="G220" s="176" t="s">
        <v>263</v>
      </c>
    </row>
    <row r="221" spans="1:7" s="41" customFormat="1" ht="12" customHeight="1" x14ac:dyDescent="0.25">
      <c r="B221" s="142"/>
      <c r="C221" s="50"/>
      <c r="D221" s="50"/>
      <c r="E221" s="51"/>
      <c r="F221" s="348"/>
      <c r="G221" s="349"/>
    </row>
    <row r="222" spans="1:7" s="41" customFormat="1" ht="12" customHeight="1" x14ac:dyDescent="0.25">
      <c r="B222" s="144"/>
      <c r="C222" s="46" t="s">
        <v>254</v>
      </c>
      <c r="D222" s="47"/>
      <c r="E222" s="48"/>
      <c r="F222" s="348"/>
      <c r="G222" s="349"/>
    </row>
    <row r="223" spans="1:7" s="41" customFormat="1" ht="12" customHeight="1" x14ac:dyDescent="0.25">
      <c r="B223" s="142"/>
      <c r="C223" s="50"/>
      <c r="D223" s="50"/>
      <c r="E223" s="51"/>
      <c r="F223" s="348"/>
      <c r="G223" s="349"/>
    </row>
    <row r="224" spans="1:7" s="41" customFormat="1" ht="12" customHeight="1" x14ac:dyDescent="0.25">
      <c r="B224" s="144"/>
      <c r="C224" s="55" t="s">
        <v>255</v>
      </c>
      <c r="D224" s="56" t="s">
        <v>238</v>
      </c>
      <c r="E224" s="48"/>
      <c r="F224" s="351"/>
      <c r="G224" s="176" t="s">
        <v>263</v>
      </c>
    </row>
    <row r="225" spans="2:7" s="41" customFormat="1" ht="12" customHeight="1" x14ac:dyDescent="0.25">
      <c r="B225" s="142"/>
      <c r="C225" s="50"/>
      <c r="D225" s="50"/>
      <c r="E225" s="51"/>
      <c r="F225" s="348"/>
      <c r="G225" s="349"/>
    </row>
    <row r="226" spans="2:7" s="41" customFormat="1" ht="12" customHeight="1" x14ac:dyDescent="0.25">
      <c r="B226" s="144"/>
      <c r="C226" s="55" t="s">
        <v>256</v>
      </c>
      <c r="D226" s="56" t="s">
        <v>238</v>
      </c>
      <c r="E226" s="48"/>
      <c r="F226" s="351"/>
      <c r="G226" s="176" t="s">
        <v>263</v>
      </c>
    </row>
    <row r="227" spans="2:7" s="41" customFormat="1" ht="12" customHeight="1" x14ac:dyDescent="0.25">
      <c r="B227" s="142"/>
      <c r="C227" s="50"/>
      <c r="D227" s="50"/>
      <c r="E227" s="51"/>
      <c r="F227" s="348"/>
      <c r="G227" s="349"/>
    </row>
    <row r="228" spans="2:7" s="41" customFormat="1" ht="12" customHeight="1" x14ac:dyDescent="0.25">
      <c r="B228" s="144"/>
      <c r="C228" s="55" t="s">
        <v>257</v>
      </c>
      <c r="D228" s="56" t="s">
        <v>238</v>
      </c>
      <c r="E228" s="48"/>
      <c r="F228" s="351"/>
      <c r="G228" s="176" t="s">
        <v>263</v>
      </c>
    </row>
    <row r="229" spans="2:7" s="41" customFormat="1" ht="12" customHeight="1" x14ac:dyDescent="0.25">
      <c r="B229" s="142"/>
      <c r="C229" s="50"/>
      <c r="D229" s="50"/>
      <c r="E229" s="51"/>
      <c r="F229" s="348"/>
      <c r="G229" s="349"/>
    </row>
    <row r="230" spans="2:7" s="41" customFormat="1" ht="12" customHeight="1" x14ac:dyDescent="0.25">
      <c r="B230" s="144"/>
      <c r="C230" s="46" t="s">
        <v>258</v>
      </c>
      <c r="D230" s="56" t="s">
        <v>238</v>
      </c>
      <c r="E230" s="48"/>
      <c r="F230" s="351"/>
      <c r="G230" s="176" t="s">
        <v>263</v>
      </c>
    </row>
    <row r="231" spans="2:7" s="41" customFormat="1" ht="12" customHeight="1" x14ac:dyDescent="0.25">
      <c r="B231" s="142"/>
      <c r="C231" s="50"/>
      <c r="D231" s="50"/>
      <c r="E231" s="51"/>
      <c r="F231" s="348"/>
      <c r="G231" s="349"/>
    </row>
    <row r="232" spans="2:7" s="41" customFormat="1" ht="12" customHeight="1" x14ac:dyDescent="0.25">
      <c r="B232" s="144"/>
      <c r="C232" s="46" t="s">
        <v>259</v>
      </c>
      <c r="D232" s="56" t="s">
        <v>238</v>
      </c>
      <c r="E232" s="48"/>
      <c r="F232" s="351"/>
      <c r="G232" s="176" t="s">
        <v>263</v>
      </c>
    </row>
    <row r="233" spans="2:7" s="41" customFormat="1" ht="12" customHeight="1" x14ac:dyDescent="0.25">
      <c r="B233" s="142"/>
      <c r="C233" s="50"/>
      <c r="D233" s="50"/>
      <c r="E233" s="51"/>
      <c r="F233" s="348"/>
      <c r="G233" s="349"/>
    </row>
    <row r="234" spans="2:7" s="41" customFormat="1" ht="12" customHeight="1" x14ac:dyDescent="0.25">
      <c r="B234" s="146" t="s">
        <v>260</v>
      </c>
      <c r="C234" s="46" t="s">
        <v>261</v>
      </c>
      <c r="D234" s="47"/>
      <c r="E234" s="48"/>
      <c r="F234" s="348"/>
      <c r="G234" s="349"/>
    </row>
    <row r="235" spans="2:7" s="41" customFormat="1" ht="12" customHeight="1" x14ac:dyDescent="0.25">
      <c r="B235" s="142"/>
      <c r="C235" s="50"/>
      <c r="D235" s="50"/>
      <c r="E235" s="51"/>
      <c r="F235" s="348"/>
      <c r="G235" s="349"/>
    </row>
    <row r="236" spans="2:7" s="41" customFormat="1" ht="12" customHeight="1" x14ac:dyDescent="0.25">
      <c r="B236" s="144"/>
      <c r="C236" s="55" t="s">
        <v>262</v>
      </c>
      <c r="D236" s="56" t="s">
        <v>23</v>
      </c>
      <c r="E236" s="48">
        <v>1</v>
      </c>
      <c r="F236" s="351">
        <v>192000</v>
      </c>
      <c r="G236" s="360" t="s">
        <v>263</v>
      </c>
    </row>
    <row r="237" spans="2:7" s="41" customFormat="1" ht="12" customHeight="1" x14ac:dyDescent="0.25">
      <c r="B237" s="142"/>
      <c r="C237" s="50"/>
      <c r="D237" s="50"/>
      <c r="E237" s="51"/>
      <c r="F237" s="348"/>
      <c r="G237" s="349"/>
    </row>
    <row r="238" spans="2:7" s="41" customFormat="1" ht="12" customHeight="1" x14ac:dyDescent="0.25">
      <c r="B238" s="144"/>
      <c r="C238" s="55" t="s">
        <v>264</v>
      </c>
      <c r="D238" s="56" t="s">
        <v>25</v>
      </c>
      <c r="E238" s="54">
        <f>F236</f>
        <v>192000</v>
      </c>
      <c r="F238" s="351"/>
      <c r="G238" s="360" t="s">
        <v>263</v>
      </c>
    </row>
    <row r="239" spans="2:7" s="41" customFormat="1" ht="12" customHeight="1" x14ac:dyDescent="0.25">
      <c r="B239" s="142"/>
      <c r="C239" s="50"/>
      <c r="D239" s="50"/>
      <c r="E239" s="51"/>
      <c r="F239" s="348"/>
      <c r="G239" s="349"/>
    </row>
    <row r="240" spans="2:7" s="41" customFormat="1" ht="12" customHeight="1" x14ac:dyDescent="0.25">
      <c r="B240" s="146" t="s">
        <v>265</v>
      </c>
      <c r="C240" s="46" t="s">
        <v>266</v>
      </c>
      <c r="D240" s="47"/>
      <c r="E240" s="48"/>
      <c r="F240" s="348"/>
      <c r="G240" s="349"/>
    </row>
    <row r="241" spans="1:7" s="41" customFormat="1" ht="12" customHeight="1" x14ac:dyDescent="0.25">
      <c r="B241" s="142"/>
      <c r="C241" s="50"/>
      <c r="D241" s="50"/>
      <c r="E241" s="51"/>
      <c r="F241" s="348"/>
      <c r="G241" s="349"/>
    </row>
    <row r="242" spans="1:7" s="41" customFormat="1" ht="12" customHeight="1" x14ac:dyDescent="0.25">
      <c r="B242" s="144"/>
      <c r="C242" s="55" t="s">
        <v>267</v>
      </c>
      <c r="D242" s="56" t="s">
        <v>164</v>
      </c>
      <c r="E242" s="48"/>
      <c r="F242" s="351"/>
      <c r="G242" s="176" t="s">
        <v>263</v>
      </c>
    </row>
    <row r="243" spans="1:7" s="41" customFormat="1" ht="12" customHeight="1" x14ac:dyDescent="0.25">
      <c r="B243" s="142"/>
      <c r="C243" s="50"/>
      <c r="D243" s="50"/>
      <c r="E243" s="51"/>
      <c r="F243" s="348"/>
      <c r="G243" s="349"/>
    </row>
    <row r="244" spans="1:7" s="41" customFormat="1" ht="12" customHeight="1" x14ac:dyDescent="0.25">
      <c r="B244" s="144"/>
      <c r="C244" s="55" t="s">
        <v>268</v>
      </c>
      <c r="D244" s="56" t="s">
        <v>164</v>
      </c>
      <c r="E244" s="48"/>
      <c r="F244" s="351"/>
      <c r="G244" s="176" t="s">
        <v>263</v>
      </c>
    </row>
    <row r="245" spans="1:7" s="41" customFormat="1" ht="12" customHeight="1" x14ac:dyDescent="0.25">
      <c r="B245" s="142"/>
      <c r="C245" s="50"/>
      <c r="D245" s="50"/>
      <c r="E245" s="51"/>
      <c r="F245" s="348"/>
      <c r="G245" s="349"/>
    </row>
    <row r="246" spans="1:7" s="41" customFormat="1" ht="12" customHeight="1" x14ac:dyDescent="0.25">
      <c r="B246" s="144"/>
      <c r="C246" s="47"/>
      <c r="D246" s="47"/>
      <c r="E246" s="48"/>
      <c r="F246" s="348"/>
      <c r="G246" s="349"/>
    </row>
    <row r="247" spans="1:7" s="41" customFormat="1" ht="12" customHeight="1" x14ac:dyDescent="0.25">
      <c r="B247" s="142"/>
      <c r="C247" s="50"/>
      <c r="D247" s="50"/>
      <c r="E247" s="51"/>
      <c r="F247" s="348"/>
      <c r="G247" s="349"/>
    </row>
    <row r="248" spans="1:7" s="41" customFormat="1" ht="12" x14ac:dyDescent="0.25">
      <c r="B248" s="144"/>
      <c r="C248" s="47"/>
      <c r="D248" s="47"/>
      <c r="E248" s="48"/>
      <c r="F248" s="348"/>
      <c r="G248" s="349"/>
    </row>
    <row r="249" spans="1:7" s="59" customFormat="1" ht="20.100000000000001" customHeight="1" x14ac:dyDescent="0.25">
      <c r="B249" s="60" t="s">
        <v>54</v>
      </c>
      <c r="C249" s="61"/>
      <c r="D249" s="61"/>
      <c r="E249" s="62"/>
      <c r="F249" s="354"/>
      <c r="G249" s="355">
        <f>SUM(G186:G248)</f>
        <v>0</v>
      </c>
    </row>
    <row r="250" spans="1:7" s="59" customFormat="1" ht="20.100000000000001" customHeight="1" x14ac:dyDescent="0.25">
      <c r="B250" s="68"/>
      <c r="D250" s="63">
        <f>D181+1</f>
        <v>8</v>
      </c>
      <c r="E250" s="69"/>
      <c r="F250" s="361"/>
      <c r="G250" s="362"/>
    </row>
    <row r="251" spans="1:7" s="36" customFormat="1" ht="15" customHeight="1" x14ac:dyDescent="0.2">
      <c r="B251" s="37" t="s">
        <v>153</v>
      </c>
      <c r="E251" s="39"/>
      <c r="F251" s="342"/>
      <c r="G251" s="343"/>
    </row>
    <row r="252" spans="1:7" s="36" customFormat="1" ht="15" customHeight="1" x14ac:dyDescent="0.2">
      <c r="B252" s="42" t="s">
        <v>154</v>
      </c>
      <c r="E252" s="39"/>
      <c r="F252" s="342"/>
      <c r="G252" s="343"/>
    </row>
    <row r="253" spans="1:7" s="1" customFormat="1" ht="15" customHeight="1" x14ac:dyDescent="0.2">
      <c r="E253" s="43"/>
      <c r="F253" s="344"/>
      <c r="G253" s="345"/>
    </row>
    <row r="254" spans="1:7" s="41" customFormat="1" ht="15.4" customHeight="1" x14ac:dyDescent="0.25">
      <c r="B254" s="44" t="s">
        <v>155</v>
      </c>
      <c r="C254" s="44" t="s">
        <v>156</v>
      </c>
      <c r="D254" s="44" t="s">
        <v>157</v>
      </c>
      <c r="E254" s="45" t="s">
        <v>158</v>
      </c>
      <c r="F254" s="357" t="s">
        <v>159</v>
      </c>
      <c r="G254" s="358" t="s">
        <v>1309</v>
      </c>
    </row>
    <row r="255" spans="1:7" s="41" customFormat="1" ht="12" customHeight="1" x14ac:dyDescent="0.25">
      <c r="A255" s="41">
        <v>348</v>
      </c>
      <c r="B255" s="141" t="s">
        <v>269</v>
      </c>
      <c r="C255" s="46" t="s">
        <v>270</v>
      </c>
      <c r="D255" s="47"/>
      <c r="E255" s="48"/>
      <c r="F255" s="348"/>
      <c r="G255" s="349"/>
    </row>
    <row r="256" spans="1:7" s="41" customFormat="1" ht="12" customHeight="1" x14ac:dyDescent="0.25">
      <c r="B256" s="142"/>
      <c r="C256" s="50"/>
      <c r="D256" s="50"/>
      <c r="E256" s="51"/>
      <c r="F256" s="348"/>
      <c r="G256" s="349"/>
    </row>
    <row r="257" spans="1:7" s="41" customFormat="1" ht="12" customHeight="1" x14ac:dyDescent="0.25">
      <c r="A257" s="41">
        <v>349</v>
      </c>
      <c r="B257" s="141" t="s">
        <v>271</v>
      </c>
      <c r="C257" s="46" t="s">
        <v>272</v>
      </c>
      <c r="D257" s="47"/>
      <c r="E257" s="48"/>
      <c r="F257" s="348"/>
      <c r="G257" s="349"/>
    </row>
    <row r="258" spans="1:7" s="41" customFormat="1" ht="12" customHeight="1" x14ac:dyDescent="0.25">
      <c r="B258" s="142"/>
      <c r="C258" s="50"/>
      <c r="D258" s="50"/>
      <c r="E258" s="51"/>
      <c r="F258" s="348"/>
      <c r="G258" s="349"/>
    </row>
    <row r="259" spans="1:7" s="41" customFormat="1" ht="24" customHeight="1" x14ac:dyDescent="0.25">
      <c r="A259" s="41">
        <v>350</v>
      </c>
      <c r="B259" s="144"/>
      <c r="C259" s="55" t="s">
        <v>273</v>
      </c>
      <c r="D259" s="47"/>
      <c r="E259" s="48"/>
      <c r="F259" s="348"/>
      <c r="G259" s="349"/>
    </row>
    <row r="260" spans="1:7" s="41" customFormat="1" ht="12" customHeight="1" x14ac:dyDescent="0.25">
      <c r="B260" s="142"/>
      <c r="C260" s="50"/>
      <c r="D260" s="50"/>
      <c r="E260" s="51"/>
      <c r="F260" s="348"/>
      <c r="G260" s="349"/>
    </row>
    <row r="261" spans="1:7" s="41" customFormat="1" ht="12" customHeight="1" x14ac:dyDescent="0.25">
      <c r="A261" s="41">
        <v>351</v>
      </c>
      <c r="B261" s="144"/>
      <c r="C261" s="55" t="s">
        <v>274</v>
      </c>
      <c r="D261" s="56" t="s">
        <v>15</v>
      </c>
      <c r="E261" s="54">
        <v>97.7</v>
      </c>
      <c r="F261" s="359"/>
      <c r="G261" s="349">
        <f>E261*F261</f>
        <v>0</v>
      </c>
    </row>
    <row r="262" spans="1:7" s="41" customFormat="1" ht="12" customHeight="1" x14ac:dyDescent="0.25">
      <c r="B262" s="142"/>
      <c r="C262" s="50"/>
      <c r="D262" s="50"/>
      <c r="E262" s="51"/>
      <c r="F262" s="348"/>
      <c r="G262" s="349"/>
    </row>
    <row r="263" spans="1:7" s="41" customFormat="1" ht="12" customHeight="1" x14ac:dyDescent="0.25">
      <c r="A263" s="41">
        <v>352</v>
      </c>
      <c r="B263" s="144"/>
      <c r="C263" s="55" t="s">
        <v>275</v>
      </c>
      <c r="D263" s="56" t="s">
        <v>15</v>
      </c>
      <c r="E263" s="54">
        <v>0</v>
      </c>
      <c r="F263" s="351"/>
      <c r="G263" s="349"/>
    </row>
    <row r="264" spans="1:7" s="41" customFormat="1" ht="12" customHeight="1" x14ac:dyDescent="0.25">
      <c r="B264" s="142"/>
      <c r="C264" s="65"/>
      <c r="D264" s="50"/>
      <c r="E264" s="51"/>
      <c r="F264" s="348"/>
      <c r="G264" s="349"/>
    </row>
    <row r="265" spans="1:7" s="41" customFormat="1" ht="24" customHeight="1" x14ac:dyDescent="0.25">
      <c r="A265" s="41">
        <v>354</v>
      </c>
      <c r="B265" s="144"/>
      <c r="C265" s="55" t="s">
        <v>276</v>
      </c>
      <c r="D265" s="56" t="s">
        <v>15</v>
      </c>
      <c r="E265" s="54">
        <v>9.8000000000000007</v>
      </c>
      <c r="F265" s="359"/>
      <c r="G265" s="349">
        <f>E265*F265</f>
        <v>0</v>
      </c>
    </row>
    <row r="266" spans="1:7" s="41" customFormat="1" ht="12" customHeight="1" x14ac:dyDescent="0.25">
      <c r="B266" s="142"/>
      <c r="C266" s="50"/>
      <c r="D266" s="50"/>
      <c r="E266" s="51"/>
      <c r="F266" s="348"/>
      <c r="G266" s="349"/>
    </row>
    <row r="267" spans="1:7" s="41" customFormat="1" ht="12" customHeight="1" x14ac:dyDescent="0.25">
      <c r="A267" s="41">
        <v>356</v>
      </c>
      <c r="B267" s="141" t="s">
        <v>277</v>
      </c>
      <c r="C267" s="46" t="s">
        <v>278</v>
      </c>
      <c r="D267" s="47"/>
      <c r="E267" s="48"/>
      <c r="F267" s="348"/>
      <c r="G267" s="349"/>
    </row>
    <row r="268" spans="1:7" s="41" customFormat="1" ht="12" customHeight="1" x14ac:dyDescent="0.25">
      <c r="B268" s="142"/>
      <c r="C268" s="50"/>
      <c r="D268" s="50"/>
      <c r="E268" s="51"/>
      <c r="F268" s="348"/>
      <c r="G268" s="349"/>
    </row>
    <row r="269" spans="1:7" s="41" customFormat="1" ht="24" customHeight="1" x14ac:dyDescent="0.25">
      <c r="A269" s="41">
        <v>357</v>
      </c>
      <c r="B269" s="144"/>
      <c r="C269" s="55" t="s">
        <v>273</v>
      </c>
      <c r="D269" s="47"/>
      <c r="E269" s="48"/>
      <c r="F269" s="348"/>
      <c r="G269" s="349"/>
    </row>
    <row r="270" spans="1:7" s="41" customFormat="1" ht="12" customHeight="1" x14ac:dyDescent="0.25">
      <c r="B270" s="142"/>
      <c r="C270" s="50"/>
      <c r="D270" s="50"/>
      <c r="E270" s="51"/>
      <c r="F270" s="348"/>
      <c r="G270" s="349"/>
    </row>
    <row r="271" spans="1:7" s="41" customFormat="1" ht="12" customHeight="1" x14ac:dyDescent="0.25">
      <c r="A271" s="41">
        <v>358</v>
      </c>
      <c r="B271" s="144"/>
      <c r="C271" s="55" t="s">
        <v>274</v>
      </c>
      <c r="D271" s="56" t="s">
        <v>15</v>
      </c>
      <c r="E271" s="54">
        <v>327</v>
      </c>
      <c r="F271" s="359"/>
      <c r="G271" s="349">
        <f>E271*F271</f>
        <v>0</v>
      </c>
    </row>
    <row r="272" spans="1:7" s="41" customFormat="1" ht="12" customHeight="1" x14ac:dyDescent="0.25">
      <c r="B272" s="142"/>
      <c r="C272" s="50"/>
      <c r="D272" s="50"/>
      <c r="E272" s="51"/>
      <c r="F272" s="348"/>
      <c r="G272" s="349"/>
    </row>
    <row r="273" spans="1:7" s="41" customFormat="1" ht="12" customHeight="1" x14ac:dyDescent="0.25">
      <c r="A273" s="41">
        <v>359</v>
      </c>
      <c r="B273" s="144"/>
      <c r="C273" s="55" t="s">
        <v>275</v>
      </c>
      <c r="D273" s="56" t="s">
        <v>15</v>
      </c>
      <c r="E273" s="54">
        <v>0</v>
      </c>
      <c r="F273" s="351"/>
      <c r="G273" s="349"/>
    </row>
    <row r="274" spans="1:7" s="41" customFormat="1" ht="12" customHeight="1" x14ac:dyDescent="0.25">
      <c r="B274" s="142"/>
      <c r="C274" s="50"/>
      <c r="D274" s="50"/>
      <c r="E274" s="51"/>
      <c r="F274" s="348"/>
      <c r="G274" s="349"/>
    </row>
    <row r="275" spans="1:7" s="41" customFormat="1" ht="12" customHeight="1" x14ac:dyDescent="0.25">
      <c r="A275" s="41">
        <v>360</v>
      </c>
      <c r="B275" s="144"/>
      <c r="C275" s="55" t="s">
        <v>279</v>
      </c>
      <c r="D275" s="47"/>
      <c r="E275" s="48"/>
      <c r="F275" s="348"/>
      <c r="G275" s="349"/>
    </row>
    <row r="276" spans="1:7" s="41" customFormat="1" ht="12" customHeight="1" x14ac:dyDescent="0.25">
      <c r="B276" s="142"/>
      <c r="C276" s="65"/>
      <c r="D276" s="50"/>
      <c r="E276" s="51"/>
      <c r="F276" s="348"/>
      <c r="G276" s="349"/>
    </row>
    <row r="277" spans="1:7" s="41" customFormat="1" ht="24" customHeight="1" x14ac:dyDescent="0.25">
      <c r="A277" s="41">
        <v>361</v>
      </c>
      <c r="B277" s="144"/>
      <c r="C277" s="55" t="s">
        <v>280</v>
      </c>
      <c r="D277" s="56" t="s">
        <v>15</v>
      </c>
      <c r="E277" s="54">
        <v>81.8</v>
      </c>
      <c r="F277" s="359"/>
      <c r="G277" s="349">
        <f>E277*F277</f>
        <v>0</v>
      </c>
    </row>
    <row r="278" spans="1:7" s="41" customFormat="1" ht="12" customHeight="1" x14ac:dyDescent="0.25">
      <c r="B278" s="142"/>
      <c r="C278" s="50"/>
      <c r="D278" s="50"/>
      <c r="E278" s="51"/>
      <c r="F278" s="348"/>
      <c r="G278" s="349"/>
    </row>
    <row r="279" spans="1:7" s="41" customFormat="1" ht="12" customHeight="1" x14ac:dyDescent="0.25">
      <c r="A279" s="41">
        <v>362</v>
      </c>
      <c r="B279" s="141" t="s">
        <v>281</v>
      </c>
      <c r="C279" s="46" t="s">
        <v>282</v>
      </c>
      <c r="D279" s="56" t="s">
        <v>15</v>
      </c>
      <c r="E279" s="54"/>
      <c r="F279" s="351"/>
      <c r="G279" s="360"/>
    </row>
    <row r="280" spans="1:7" s="41" customFormat="1" ht="12" customHeight="1" x14ac:dyDescent="0.25">
      <c r="B280" s="142"/>
      <c r="C280" s="50"/>
      <c r="D280" s="50"/>
      <c r="E280" s="51"/>
      <c r="F280" s="348"/>
      <c r="G280" s="349"/>
    </row>
    <row r="281" spans="1:7" s="41" customFormat="1" ht="12" customHeight="1" x14ac:dyDescent="0.25">
      <c r="A281" s="41">
        <v>363</v>
      </c>
      <c r="B281" s="164"/>
      <c r="C281" s="55" t="s">
        <v>283</v>
      </c>
      <c r="D281" s="56" t="s">
        <v>15</v>
      </c>
      <c r="E281" s="54">
        <v>202</v>
      </c>
      <c r="F281" s="359"/>
      <c r="G281" s="349">
        <f>E281*F281</f>
        <v>0</v>
      </c>
    </row>
    <row r="282" spans="1:7" s="41" customFormat="1" ht="12" customHeight="1" x14ac:dyDescent="0.25">
      <c r="B282" s="142"/>
      <c r="C282" s="50"/>
      <c r="D282" s="50"/>
      <c r="E282" s="51"/>
      <c r="F282" s="348"/>
      <c r="G282" s="349"/>
    </row>
    <row r="283" spans="1:7" s="41" customFormat="1" ht="24" customHeight="1" x14ac:dyDescent="0.25">
      <c r="A283" s="41">
        <v>364</v>
      </c>
      <c r="B283" s="141" t="s">
        <v>284</v>
      </c>
      <c r="C283" s="46" t="s">
        <v>285</v>
      </c>
      <c r="D283" s="47"/>
      <c r="E283" s="48"/>
      <c r="F283" s="348"/>
      <c r="G283" s="349"/>
    </row>
    <row r="284" spans="1:7" s="41" customFormat="1" ht="12" customHeight="1" x14ac:dyDescent="0.25">
      <c r="B284" s="142"/>
      <c r="C284" s="50"/>
      <c r="D284" s="50"/>
      <c r="E284" s="51"/>
      <c r="F284" s="348"/>
      <c r="G284" s="349"/>
    </row>
    <row r="285" spans="1:7" s="41" customFormat="1" ht="12" customHeight="1" x14ac:dyDescent="0.25">
      <c r="A285" s="41">
        <v>365</v>
      </c>
      <c r="B285" s="144"/>
      <c r="C285" s="55" t="s">
        <v>286</v>
      </c>
      <c r="D285" s="47"/>
      <c r="E285" s="48"/>
      <c r="F285" s="348"/>
      <c r="G285" s="349"/>
    </row>
    <row r="286" spans="1:7" s="41" customFormat="1" ht="12" customHeight="1" x14ac:dyDescent="0.25">
      <c r="B286" s="142"/>
      <c r="C286" s="50"/>
      <c r="D286" s="50"/>
      <c r="E286" s="51"/>
      <c r="F286" s="348"/>
      <c r="G286" s="349"/>
    </row>
    <row r="287" spans="1:7" s="41" customFormat="1" ht="12" customHeight="1" x14ac:dyDescent="0.25">
      <c r="A287" s="41">
        <v>366</v>
      </c>
      <c r="B287" s="144"/>
      <c r="C287" s="55" t="s">
        <v>287</v>
      </c>
      <c r="D287" s="56" t="s">
        <v>15</v>
      </c>
      <c r="E287" s="54">
        <v>0</v>
      </c>
      <c r="F287" s="359"/>
      <c r="G287" s="176" t="s">
        <v>263</v>
      </c>
    </row>
    <row r="288" spans="1:7" s="41" customFormat="1" ht="12" customHeight="1" x14ac:dyDescent="0.25">
      <c r="B288" s="142"/>
      <c r="C288" s="50"/>
      <c r="D288" s="50"/>
      <c r="E288" s="51"/>
      <c r="F288" s="348"/>
      <c r="G288" s="349"/>
    </row>
    <row r="289" spans="1:7" s="41" customFormat="1" ht="12" customHeight="1" x14ac:dyDescent="0.25">
      <c r="A289" s="41">
        <v>367</v>
      </c>
      <c r="B289" s="141"/>
      <c r="C289" s="55" t="s">
        <v>288</v>
      </c>
      <c r="D289" s="56" t="s">
        <v>15</v>
      </c>
      <c r="E289" s="54">
        <v>121</v>
      </c>
      <c r="F289" s="359"/>
      <c r="G289" s="360">
        <f>E289*F289</f>
        <v>0</v>
      </c>
    </row>
    <row r="290" spans="1:7" s="41" customFormat="1" ht="12" customHeight="1" x14ac:dyDescent="0.25">
      <c r="B290" s="142"/>
      <c r="C290" s="50"/>
      <c r="D290" s="50"/>
      <c r="E290" s="51"/>
      <c r="F290" s="348"/>
      <c r="G290" s="349"/>
    </row>
    <row r="291" spans="1:7" s="41" customFormat="1" ht="12" customHeight="1" x14ac:dyDescent="0.25">
      <c r="A291" s="41">
        <v>368</v>
      </c>
      <c r="B291" s="141" t="s">
        <v>289</v>
      </c>
      <c r="C291" s="46" t="s">
        <v>290</v>
      </c>
      <c r="D291" s="56"/>
      <c r="E291" s="54"/>
      <c r="F291" s="351"/>
      <c r="G291" s="360"/>
    </row>
    <row r="292" spans="1:7" s="41" customFormat="1" ht="12" customHeight="1" x14ac:dyDescent="0.25">
      <c r="B292" s="142"/>
      <c r="C292" s="50"/>
      <c r="D292" s="50"/>
      <c r="E292" s="51"/>
      <c r="F292" s="348"/>
      <c r="G292" s="349"/>
    </row>
    <row r="293" spans="1:7" s="41" customFormat="1" ht="12" customHeight="1" x14ac:dyDescent="0.25">
      <c r="A293" s="41">
        <v>369</v>
      </c>
      <c r="B293" s="144"/>
      <c r="C293" s="46" t="s">
        <v>291</v>
      </c>
      <c r="D293" s="47"/>
      <c r="E293" s="48"/>
      <c r="F293" s="348"/>
      <c r="G293" s="349"/>
    </row>
    <row r="294" spans="1:7" s="41" customFormat="1" ht="12" x14ac:dyDescent="0.25">
      <c r="B294" s="142"/>
      <c r="C294" s="50"/>
      <c r="D294" s="50"/>
      <c r="E294" s="51"/>
      <c r="F294" s="348"/>
      <c r="G294" s="349"/>
    </row>
    <row r="295" spans="1:7" s="41" customFormat="1" ht="12" x14ac:dyDescent="0.25">
      <c r="A295" s="41">
        <v>370</v>
      </c>
      <c r="B295" s="144"/>
      <c r="C295" s="46"/>
      <c r="D295" s="56"/>
      <c r="E295" s="54"/>
      <c r="F295" s="351"/>
      <c r="G295" s="349"/>
    </row>
    <row r="296" spans="1:7" s="41" customFormat="1" ht="12" x14ac:dyDescent="0.25">
      <c r="B296" s="164"/>
      <c r="C296" s="55" t="s">
        <v>292</v>
      </c>
      <c r="D296" s="56" t="s">
        <v>136</v>
      </c>
      <c r="E296" s="54">
        <v>186.55</v>
      </c>
      <c r="F296" s="359"/>
      <c r="G296" s="349">
        <f>E296*F296</f>
        <v>0</v>
      </c>
    </row>
    <row r="297" spans="1:7" s="41" customFormat="1" ht="12" x14ac:dyDescent="0.25">
      <c r="A297" s="41">
        <v>371</v>
      </c>
      <c r="B297" s="142"/>
      <c r="C297" s="50"/>
      <c r="D297" s="50"/>
      <c r="E297" s="51"/>
      <c r="F297" s="348"/>
      <c r="G297" s="349"/>
    </row>
    <row r="298" spans="1:7" s="41" customFormat="1" ht="12" customHeight="1" x14ac:dyDescent="0.25">
      <c r="B298" s="141" t="s">
        <v>293</v>
      </c>
      <c r="C298" s="46" t="s">
        <v>294</v>
      </c>
      <c r="D298" s="56" t="s">
        <v>66</v>
      </c>
      <c r="E298" s="54">
        <v>0</v>
      </c>
      <c r="F298" s="359"/>
      <c r="G298" s="176" t="s">
        <v>263</v>
      </c>
    </row>
    <row r="299" spans="1:7" s="41" customFormat="1" ht="12" customHeight="1" x14ac:dyDescent="0.25">
      <c r="A299" s="41">
        <v>372</v>
      </c>
      <c r="B299" s="142"/>
      <c r="C299" s="50"/>
      <c r="D299" s="50"/>
      <c r="E299" s="51"/>
      <c r="F299" s="348"/>
      <c r="G299" s="349"/>
    </row>
    <row r="300" spans="1:7" s="41" customFormat="1" ht="12" customHeight="1" x14ac:dyDescent="0.25">
      <c r="B300" s="141" t="s">
        <v>295</v>
      </c>
      <c r="C300" s="46" t="s">
        <v>296</v>
      </c>
      <c r="D300" s="47"/>
      <c r="E300" s="48"/>
      <c r="F300" s="348"/>
      <c r="G300" s="349"/>
    </row>
    <row r="301" spans="1:7" s="41" customFormat="1" ht="12" customHeight="1" x14ac:dyDescent="0.25">
      <c r="A301" s="41">
        <v>373</v>
      </c>
      <c r="B301" s="142"/>
      <c r="C301" s="50"/>
      <c r="D301" s="50"/>
      <c r="E301" s="51"/>
      <c r="F301" s="348"/>
      <c r="G301" s="349"/>
    </row>
    <row r="302" spans="1:7" s="41" customFormat="1" ht="12" customHeight="1" x14ac:dyDescent="0.25">
      <c r="B302" s="144"/>
      <c r="C302" s="55" t="s">
        <v>297</v>
      </c>
      <c r="D302" s="56" t="s">
        <v>66</v>
      </c>
      <c r="E302" s="54">
        <v>2295</v>
      </c>
      <c r="F302" s="359"/>
      <c r="G302" s="349">
        <f>E302*F302</f>
        <v>0</v>
      </c>
    </row>
    <row r="303" spans="1:7" s="41" customFormat="1" ht="12" customHeight="1" x14ac:dyDescent="0.25">
      <c r="A303" s="41">
        <v>374</v>
      </c>
      <c r="B303" s="141"/>
      <c r="C303" s="46"/>
      <c r="D303" s="47"/>
      <c r="E303" s="48"/>
      <c r="F303" s="348"/>
      <c r="G303" s="349"/>
    </row>
    <row r="304" spans="1:7" s="41" customFormat="1" ht="12" customHeight="1" x14ac:dyDescent="0.25">
      <c r="B304" s="142"/>
      <c r="C304" s="50"/>
      <c r="D304" s="50"/>
      <c r="E304" s="51"/>
      <c r="F304" s="348"/>
      <c r="G304" s="349"/>
    </row>
    <row r="305" spans="1:7" s="41" customFormat="1" ht="12" customHeight="1" x14ac:dyDescent="0.25">
      <c r="A305" s="41">
        <v>375</v>
      </c>
      <c r="B305" s="144"/>
      <c r="C305" s="55"/>
      <c r="D305" s="56"/>
      <c r="E305" s="54"/>
      <c r="F305" s="351"/>
      <c r="G305" s="349"/>
    </row>
    <row r="306" spans="1:7" s="41" customFormat="1" ht="12" customHeight="1" x14ac:dyDescent="0.25">
      <c r="B306" s="142"/>
      <c r="C306" s="65"/>
      <c r="D306" s="50"/>
      <c r="E306" s="51"/>
      <c r="F306" s="348"/>
      <c r="G306" s="349"/>
    </row>
    <row r="307" spans="1:7" s="41" customFormat="1" ht="12" customHeight="1" x14ac:dyDescent="0.25">
      <c r="A307" s="41">
        <v>376</v>
      </c>
      <c r="B307" s="144"/>
      <c r="C307" s="66"/>
      <c r="D307" s="47"/>
      <c r="E307" s="48"/>
      <c r="F307" s="348"/>
      <c r="G307" s="349"/>
    </row>
    <row r="308" spans="1:7" s="41" customFormat="1" ht="12" customHeight="1" x14ac:dyDescent="0.25">
      <c r="B308" s="142"/>
      <c r="C308" s="65"/>
      <c r="D308" s="50"/>
      <c r="E308" s="51"/>
      <c r="F308" s="348"/>
      <c r="G308" s="349"/>
    </row>
    <row r="309" spans="1:7" s="41" customFormat="1" ht="12" customHeight="1" x14ac:dyDescent="0.25">
      <c r="A309" s="41">
        <v>377</v>
      </c>
      <c r="B309" s="144"/>
      <c r="C309" s="66"/>
      <c r="D309" s="56"/>
      <c r="E309" s="54"/>
      <c r="F309" s="351"/>
      <c r="G309" s="360"/>
    </row>
    <row r="310" spans="1:7" s="41" customFormat="1" ht="12" customHeight="1" x14ac:dyDescent="0.25">
      <c r="B310" s="142"/>
      <c r="C310" s="65"/>
      <c r="D310" s="50"/>
      <c r="E310" s="51"/>
      <c r="F310" s="348"/>
      <c r="G310" s="349"/>
    </row>
    <row r="311" spans="1:7" s="41" customFormat="1" ht="12" customHeight="1" x14ac:dyDescent="0.25">
      <c r="A311" s="41">
        <v>378</v>
      </c>
      <c r="B311" s="144"/>
      <c r="C311" s="66"/>
      <c r="D311" s="56"/>
      <c r="E311" s="54"/>
      <c r="F311" s="351"/>
      <c r="G311" s="360"/>
    </row>
    <row r="312" spans="1:7" s="41" customFormat="1" ht="12" customHeight="1" x14ac:dyDescent="0.25">
      <c r="B312" s="142"/>
      <c r="C312" s="50"/>
      <c r="D312" s="50"/>
      <c r="E312" s="51"/>
      <c r="F312" s="348"/>
      <c r="G312" s="349"/>
    </row>
    <row r="313" spans="1:7" s="59" customFormat="1" ht="20.100000000000001" customHeight="1" x14ac:dyDescent="0.25">
      <c r="B313" s="60" t="s">
        <v>42</v>
      </c>
      <c r="C313" s="61"/>
      <c r="D313" s="61"/>
      <c r="E313" s="62"/>
      <c r="F313" s="354"/>
      <c r="G313" s="355">
        <f>SUM(G255:G312)</f>
        <v>0</v>
      </c>
    </row>
    <row r="314" spans="1:7" s="1" customFormat="1" ht="12" customHeight="1" x14ac:dyDescent="0.2">
      <c r="D314" s="63">
        <f>D250+1</f>
        <v>9</v>
      </c>
      <c r="E314" s="43"/>
      <c r="F314" s="344"/>
      <c r="G314" s="356"/>
    </row>
    <row r="315" spans="1:7" s="36" customFormat="1" ht="15" customHeight="1" x14ac:dyDescent="0.2">
      <c r="B315" s="37" t="s">
        <v>153</v>
      </c>
      <c r="E315" s="39"/>
      <c r="F315" s="342"/>
      <c r="G315" s="343"/>
    </row>
    <row r="316" spans="1:7" s="36" customFormat="1" ht="15" customHeight="1" x14ac:dyDescent="0.2">
      <c r="B316" s="42" t="s">
        <v>154</v>
      </c>
      <c r="E316" s="39"/>
      <c r="F316" s="342"/>
      <c r="G316" s="343"/>
    </row>
    <row r="317" spans="1:7" s="1" customFormat="1" ht="15" customHeight="1" x14ac:dyDescent="0.2">
      <c r="E317" s="43"/>
      <c r="F317" s="344"/>
      <c r="G317" s="345"/>
    </row>
    <row r="318" spans="1:7" s="41" customFormat="1" ht="15.4" customHeight="1" x14ac:dyDescent="0.25">
      <c r="B318" s="44" t="s">
        <v>155</v>
      </c>
      <c r="C318" s="44" t="s">
        <v>156</v>
      </c>
      <c r="D318" s="44" t="s">
        <v>157</v>
      </c>
      <c r="E318" s="45" t="s">
        <v>158</v>
      </c>
      <c r="F318" s="357" t="s">
        <v>159</v>
      </c>
      <c r="G318" s="358" t="s">
        <v>1309</v>
      </c>
    </row>
    <row r="319" spans="1:7" s="59" customFormat="1" ht="20.100000000000001" customHeight="1" x14ac:dyDescent="0.25">
      <c r="B319" s="60" t="s">
        <v>43</v>
      </c>
      <c r="C319" s="61"/>
      <c r="D319" s="61"/>
      <c r="E319" s="62"/>
      <c r="F319" s="354"/>
      <c r="G319" s="355">
        <f>G313</f>
        <v>0</v>
      </c>
    </row>
    <row r="320" spans="1:7" s="41" customFormat="1" ht="12" customHeight="1" x14ac:dyDescent="0.25">
      <c r="A320" s="41">
        <v>411</v>
      </c>
      <c r="B320" s="141" t="s">
        <v>298</v>
      </c>
      <c r="C320" s="46" t="s">
        <v>299</v>
      </c>
      <c r="D320" s="56" t="s">
        <v>75</v>
      </c>
      <c r="E320" s="54">
        <v>0</v>
      </c>
      <c r="F320" s="351"/>
      <c r="G320" s="349"/>
    </row>
    <row r="321" spans="1:7" s="41" customFormat="1" ht="12" customHeight="1" x14ac:dyDescent="0.25">
      <c r="B321" s="142"/>
      <c r="C321" s="50"/>
      <c r="D321" s="50"/>
      <c r="E321" s="51"/>
      <c r="F321" s="348"/>
      <c r="G321" s="349"/>
    </row>
    <row r="322" spans="1:7" s="41" customFormat="1" ht="24" customHeight="1" x14ac:dyDescent="0.25">
      <c r="A322" s="41">
        <v>412</v>
      </c>
      <c r="B322" s="144"/>
      <c r="C322" s="55" t="s">
        <v>300</v>
      </c>
      <c r="D322" s="56" t="s">
        <v>75</v>
      </c>
      <c r="E322" s="54">
        <v>17</v>
      </c>
      <c r="F322" s="359"/>
      <c r="G322" s="349">
        <f>E322*F322</f>
        <v>0</v>
      </c>
    </row>
    <row r="323" spans="1:7" s="41" customFormat="1" ht="12" customHeight="1" x14ac:dyDescent="0.25">
      <c r="B323" s="142"/>
      <c r="C323" s="50"/>
      <c r="D323" s="50"/>
      <c r="E323" s="51"/>
      <c r="F323" s="348"/>
      <c r="G323" s="349"/>
    </row>
    <row r="324" spans="1:7" s="41" customFormat="1" ht="12" customHeight="1" x14ac:dyDescent="0.25">
      <c r="A324" s="41">
        <v>413</v>
      </c>
      <c r="B324" s="144"/>
      <c r="C324" s="55" t="s">
        <v>301</v>
      </c>
      <c r="D324" s="56" t="s">
        <v>75</v>
      </c>
      <c r="E324" s="54">
        <v>5</v>
      </c>
      <c r="F324" s="351"/>
      <c r="G324" s="349">
        <f>E324*F324</f>
        <v>0</v>
      </c>
    </row>
    <row r="325" spans="1:7" s="41" customFormat="1" ht="12" customHeight="1" x14ac:dyDescent="0.25">
      <c r="B325" s="142"/>
      <c r="C325" s="50"/>
      <c r="D325" s="50"/>
      <c r="E325" s="51"/>
      <c r="F325" s="348"/>
      <c r="G325" s="349">
        <f>E325*F325</f>
        <v>0</v>
      </c>
    </row>
    <row r="326" spans="1:7" s="41" customFormat="1" ht="12" customHeight="1" x14ac:dyDescent="0.25">
      <c r="A326" s="41">
        <v>414</v>
      </c>
      <c r="B326" s="144"/>
      <c r="C326" s="55" t="s">
        <v>302</v>
      </c>
      <c r="D326" s="56" t="s">
        <v>75</v>
      </c>
      <c r="E326" s="54">
        <v>3</v>
      </c>
      <c r="F326" s="359"/>
      <c r="G326" s="349">
        <f>E326*F326</f>
        <v>0</v>
      </c>
    </row>
    <row r="327" spans="1:7" s="41" customFormat="1" ht="12" customHeight="1" x14ac:dyDescent="0.25">
      <c r="B327" s="142"/>
      <c r="C327" s="50"/>
      <c r="D327" s="50"/>
      <c r="E327" s="51"/>
      <c r="F327" s="348"/>
      <c r="G327" s="349"/>
    </row>
    <row r="328" spans="1:7" s="70" customFormat="1" ht="12" customHeight="1" x14ac:dyDescent="0.25">
      <c r="A328" s="70">
        <v>415</v>
      </c>
      <c r="B328" s="141" t="s">
        <v>303</v>
      </c>
      <c r="C328" s="46" t="s">
        <v>304</v>
      </c>
      <c r="D328" s="56" t="s">
        <v>75</v>
      </c>
      <c r="E328" s="54">
        <v>3</v>
      </c>
      <c r="F328" s="359"/>
      <c r="G328" s="349">
        <f>E328*F328</f>
        <v>0</v>
      </c>
    </row>
    <row r="329" spans="1:7" s="41" customFormat="1" ht="12" customHeight="1" x14ac:dyDescent="0.25">
      <c r="B329" s="142"/>
      <c r="C329" s="50"/>
      <c r="D329" s="50"/>
      <c r="E329" s="51"/>
      <c r="F329" s="348"/>
      <c r="G329" s="349"/>
    </row>
    <row r="330" spans="1:7" s="41" customFormat="1" ht="24" x14ac:dyDescent="0.25">
      <c r="A330" s="41">
        <v>416</v>
      </c>
      <c r="B330" s="141" t="s">
        <v>305</v>
      </c>
      <c r="C330" s="46" t="s">
        <v>306</v>
      </c>
      <c r="D330" s="56" t="s">
        <v>307</v>
      </c>
      <c r="E330" s="54">
        <v>1212</v>
      </c>
      <c r="F330" s="351"/>
      <c r="G330" s="349">
        <f>E330*F330</f>
        <v>0</v>
      </c>
    </row>
    <row r="331" spans="1:7" s="41" customFormat="1" ht="12" customHeight="1" x14ac:dyDescent="0.25">
      <c r="B331" s="142"/>
      <c r="C331" s="50"/>
      <c r="D331" s="50"/>
      <c r="E331" s="51"/>
      <c r="F331" s="348"/>
      <c r="G331" s="349"/>
    </row>
    <row r="332" spans="1:7" s="41" customFormat="1" ht="12" x14ac:dyDescent="0.25">
      <c r="A332" s="41">
        <v>417</v>
      </c>
      <c r="B332" s="141" t="s">
        <v>308</v>
      </c>
      <c r="C332" s="46" t="s">
        <v>309</v>
      </c>
      <c r="D332" s="56" t="s">
        <v>75</v>
      </c>
      <c r="E332" s="54">
        <v>3</v>
      </c>
      <c r="F332" s="359"/>
      <c r="G332" s="349">
        <f>E332*F332</f>
        <v>0</v>
      </c>
    </row>
    <row r="333" spans="1:7" s="41" customFormat="1" ht="12" customHeight="1" x14ac:dyDescent="0.25">
      <c r="B333" s="163"/>
      <c r="C333" s="65"/>
      <c r="D333" s="50"/>
      <c r="E333" s="51"/>
      <c r="F333" s="348"/>
      <c r="G333" s="349"/>
    </row>
    <row r="334" spans="1:7" s="41" customFormat="1" ht="24" x14ac:dyDescent="0.25">
      <c r="A334" s="41">
        <v>418</v>
      </c>
      <c r="B334" s="141" t="s">
        <v>310</v>
      </c>
      <c r="C334" s="46" t="s">
        <v>311</v>
      </c>
      <c r="D334" s="56" t="s">
        <v>15</v>
      </c>
      <c r="E334" s="54">
        <v>12</v>
      </c>
      <c r="F334" s="359"/>
      <c r="G334" s="349">
        <f>E334*F334</f>
        <v>0</v>
      </c>
    </row>
    <row r="335" spans="1:7" s="41" customFormat="1" ht="12" customHeight="1" x14ac:dyDescent="0.25">
      <c r="B335" s="142"/>
      <c r="C335" s="50"/>
      <c r="D335" s="50"/>
      <c r="E335" s="51"/>
      <c r="F335" s="348"/>
      <c r="G335" s="349"/>
    </row>
    <row r="336" spans="1:7" s="41" customFormat="1" ht="24" customHeight="1" x14ac:dyDescent="0.25">
      <c r="A336" s="41">
        <v>419</v>
      </c>
      <c r="B336" s="141" t="s">
        <v>312</v>
      </c>
      <c r="C336" s="46" t="s">
        <v>313</v>
      </c>
      <c r="D336" s="56" t="s">
        <v>75</v>
      </c>
      <c r="E336" s="48">
        <v>0</v>
      </c>
      <c r="F336" s="359"/>
      <c r="G336" s="176" t="s">
        <v>263</v>
      </c>
    </row>
    <row r="337" spans="1:7" s="41" customFormat="1" ht="12" customHeight="1" x14ac:dyDescent="0.25">
      <c r="B337" s="142"/>
      <c r="C337" s="50"/>
      <c r="D337" s="50"/>
      <c r="E337" s="51"/>
      <c r="F337" s="348"/>
      <c r="G337" s="349"/>
    </row>
    <row r="338" spans="1:7" s="41" customFormat="1" ht="24" customHeight="1" x14ac:dyDescent="0.25">
      <c r="A338" s="41">
        <v>420</v>
      </c>
      <c r="B338" s="141" t="s">
        <v>314</v>
      </c>
      <c r="C338" s="46" t="s">
        <v>315</v>
      </c>
      <c r="D338" s="56" t="s">
        <v>136</v>
      </c>
      <c r="E338" s="48">
        <v>0</v>
      </c>
      <c r="F338" s="359"/>
      <c r="G338" s="176" t="s">
        <v>263</v>
      </c>
    </row>
    <row r="339" spans="1:7" s="41" customFormat="1" ht="12" customHeight="1" x14ac:dyDescent="0.25">
      <c r="B339" s="142"/>
      <c r="C339" s="50"/>
      <c r="D339" s="50"/>
      <c r="E339" s="51"/>
      <c r="F339" s="348"/>
      <c r="G339" s="349"/>
    </row>
    <row r="340" spans="1:7" s="41" customFormat="1" ht="12" customHeight="1" x14ac:dyDescent="0.25">
      <c r="A340" s="41">
        <v>421</v>
      </c>
      <c r="B340" s="141" t="s">
        <v>316</v>
      </c>
      <c r="C340" s="46" t="s">
        <v>317</v>
      </c>
      <c r="D340" s="56" t="s">
        <v>75</v>
      </c>
      <c r="E340" s="48">
        <v>0</v>
      </c>
      <c r="F340" s="359"/>
      <c r="G340" s="176" t="s">
        <v>263</v>
      </c>
    </row>
    <row r="341" spans="1:7" s="41" customFormat="1" ht="12" customHeight="1" x14ac:dyDescent="0.25">
      <c r="B341" s="142"/>
      <c r="C341" s="50"/>
      <c r="D341" s="50"/>
      <c r="E341" s="51"/>
      <c r="F341" s="348"/>
      <c r="G341" s="349"/>
    </row>
    <row r="342" spans="1:7" s="41" customFormat="1" ht="12" customHeight="1" x14ac:dyDescent="0.25">
      <c r="A342" s="41">
        <v>422</v>
      </c>
      <c r="B342" s="141" t="s">
        <v>318</v>
      </c>
      <c r="C342" s="46" t="s">
        <v>319</v>
      </c>
      <c r="D342" s="56" t="s">
        <v>75</v>
      </c>
      <c r="E342" s="48">
        <v>0</v>
      </c>
      <c r="F342" s="359"/>
      <c r="G342" s="176" t="s">
        <v>263</v>
      </c>
    </row>
    <row r="343" spans="1:7" s="41" customFormat="1" ht="12" customHeight="1" x14ac:dyDescent="0.25">
      <c r="B343" s="142"/>
      <c r="C343" s="50"/>
      <c r="D343" s="50"/>
      <c r="E343" s="51"/>
      <c r="F343" s="348"/>
      <c r="G343" s="349"/>
    </row>
    <row r="344" spans="1:7" s="41" customFormat="1" ht="12" customHeight="1" x14ac:dyDescent="0.25">
      <c r="A344" s="41">
        <v>423</v>
      </c>
      <c r="B344" s="141"/>
      <c r="C344" s="46"/>
      <c r="D344" s="56"/>
      <c r="E344" s="48"/>
      <c r="F344" s="348"/>
      <c r="G344" s="349"/>
    </row>
    <row r="345" spans="1:7" s="41" customFormat="1" ht="12" customHeight="1" x14ac:dyDescent="0.25">
      <c r="B345" s="142"/>
      <c r="C345" s="50"/>
      <c r="D345" s="50"/>
      <c r="E345" s="51"/>
      <c r="F345" s="348"/>
      <c r="G345" s="349"/>
    </row>
    <row r="346" spans="1:7" s="41" customFormat="1" ht="12" customHeight="1" x14ac:dyDescent="0.25">
      <c r="A346" s="41">
        <v>424</v>
      </c>
      <c r="B346" s="144"/>
      <c r="C346" s="66"/>
      <c r="D346" s="56"/>
      <c r="E346" s="54"/>
      <c r="F346" s="351"/>
      <c r="G346" s="360"/>
    </row>
    <row r="347" spans="1:7" s="41" customFormat="1" ht="12" customHeight="1" x14ac:dyDescent="0.25">
      <c r="B347" s="142"/>
      <c r="C347" s="65"/>
      <c r="D347" s="50"/>
      <c r="E347" s="51"/>
      <c r="F347" s="348"/>
      <c r="G347" s="349"/>
    </row>
    <row r="348" spans="1:7" s="41" customFormat="1" ht="12" customHeight="1" x14ac:dyDescent="0.25">
      <c r="A348" s="41">
        <v>425</v>
      </c>
      <c r="B348" s="144"/>
      <c r="C348" s="66"/>
      <c r="D348" s="56"/>
      <c r="E348" s="54"/>
      <c r="F348" s="351"/>
      <c r="G348" s="360"/>
    </row>
    <row r="349" spans="1:7" s="41" customFormat="1" ht="12" customHeight="1" x14ac:dyDescent="0.25">
      <c r="B349" s="142"/>
      <c r="C349" s="65"/>
      <c r="D349" s="50"/>
      <c r="E349" s="51"/>
      <c r="F349" s="348"/>
      <c r="G349" s="349"/>
    </row>
    <row r="350" spans="1:7" s="41" customFormat="1" ht="12" customHeight="1" x14ac:dyDescent="0.25">
      <c r="A350" s="41">
        <v>426</v>
      </c>
      <c r="B350" s="144"/>
      <c r="C350" s="66"/>
      <c r="D350" s="56"/>
      <c r="E350" s="54"/>
      <c r="F350" s="351"/>
      <c r="G350" s="360"/>
    </row>
    <row r="351" spans="1:7" s="41" customFormat="1" ht="12" customHeight="1" x14ac:dyDescent="0.25">
      <c r="B351" s="142"/>
      <c r="C351" s="50"/>
      <c r="D351" s="50"/>
      <c r="E351" s="51"/>
      <c r="F351" s="348"/>
      <c r="G351" s="349"/>
    </row>
    <row r="352" spans="1:7" s="41" customFormat="1" ht="24" customHeight="1" x14ac:dyDescent="0.25">
      <c r="A352" s="41">
        <v>427</v>
      </c>
      <c r="B352" s="141"/>
      <c r="C352" s="46"/>
      <c r="D352" s="56"/>
      <c r="E352" s="54"/>
      <c r="F352" s="351"/>
      <c r="G352" s="360"/>
    </row>
    <row r="353" spans="2:7" s="41" customFormat="1" ht="12" customHeight="1" x14ac:dyDescent="0.25">
      <c r="B353" s="142"/>
      <c r="C353" s="50"/>
      <c r="D353" s="50"/>
      <c r="E353" s="51"/>
      <c r="F353" s="348"/>
      <c r="G353" s="349"/>
    </row>
    <row r="354" spans="2:7" s="41" customFormat="1" ht="27.75" customHeight="1" x14ac:dyDescent="0.25">
      <c r="B354" s="141"/>
      <c r="C354" s="46"/>
      <c r="D354" s="56"/>
      <c r="E354" s="48"/>
      <c r="F354" s="348"/>
      <c r="G354" s="349"/>
    </row>
    <row r="355" spans="2:7" s="41" customFormat="1" ht="12" customHeight="1" x14ac:dyDescent="0.25">
      <c r="B355" s="142"/>
      <c r="C355" s="50"/>
      <c r="D355" s="50"/>
      <c r="E355" s="51"/>
      <c r="F355" s="348"/>
      <c r="G355" s="349"/>
    </row>
    <row r="356" spans="2:7" s="41" customFormat="1" ht="12" customHeight="1" x14ac:dyDescent="0.25">
      <c r="B356" s="141"/>
      <c r="C356" s="46"/>
      <c r="D356" s="56"/>
      <c r="E356" s="48"/>
      <c r="F356" s="348"/>
      <c r="G356" s="349"/>
    </row>
    <row r="357" spans="2:7" s="41" customFormat="1" ht="12" customHeight="1" x14ac:dyDescent="0.25">
      <c r="B357" s="142"/>
      <c r="C357" s="50"/>
      <c r="D357" s="50"/>
      <c r="E357" s="51"/>
      <c r="F357" s="348"/>
      <c r="G357" s="349"/>
    </row>
    <row r="358" spans="2:7" s="41" customFormat="1" ht="12" customHeight="1" x14ac:dyDescent="0.25">
      <c r="B358" s="141"/>
      <c r="C358" s="46"/>
      <c r="D358" s="56"/>
      <c r="E358" s="48"/>
      <c r="F358" s="348"/>
      <c r="G358" s="349"/>
    </row>
    <row r="359" spans="2:7" s="41" customFormat="1" ht="12" customHeight="1" x14ac:dyDescent="0.25">
      <c r="B359" s="142"/>
      <c r="C359" s="50"/>
      <c r="D359" s="50"/>
      <c r="E359" s="51"/>
      <c r="F359" s="348"/>
      <c r="G359" s="349"/>
    </row>
    <row r="360" spans="2:7" s="41" customFormat="1" ht="12" customHeight="1" x14ac:dyDescent="0.25">
      <c r="B360" s="141"/>
      <c r="C360" s="46"/>
      <c r="D360" s="56"/>
      <c r="E360" s="48"/>
      <c r="F360" s="348"/>
      <c r="G360" s="349"/>
    </row>
    <row r="361" spans="2:7" s="41" customFormat="1" ht="12" customHeight="1" x14ac:dyDescent="0.25">
      <c r="B361" s="142"/>
      <c r="C361" s="50"/>
      <c r="D361" s="50"/>
      <c r="E361" s="51"/>
      <c r="F361" s="348"/>
      <c r="G361" s="349"/>
    </row>
    <row r="362" spans="2:7" s="41" customFormat="1" ht="12" customHeight="1" x14ac:dyDescent="0.25">
      <c r="B362" s="144"/>
      <c r="C362" s="47"/>
      <c r="D362" s="47"/>
      <c r="E362" s="48"/>
      <c r="F362" s="348"/>
      <c r="G362" s="349"/>
    </row>
    <row r="363" spans="2:7" s="41" customFormat="1" ht="12" customHeight="1" x14ac:dyDescent="0.25">
      <c r="B363" s="142"/>
      <c r="C363" s="50"/>
      <c r="D363" s="50"/>
      <c r="E363" s="51"/>
      <c r="F363" s="348"/>
      <c r="G363" s="349"/>
    </row>
    <row r="364" spans="2:7" s="41" customFormat="1" ht="12" customHeight="1" x14ac:dyDescent="0.25">
      <c r="B364" s="144"/>
      <c r="C364" s="47"/>
      <c r="D364" s="47"/>
      <c r="E364" s="48"/>
      <c r="F364" s="348"/>
      <c r="G364" s="349"/>
    </row>
    <row r="365" spans="2:7" s="41" customFormat="1" ht="12" customHeight="1" x14ac:dyDescent="0.25">
      <c r="B365" s="142"/>
      <c r="C365" s="50"/>
      <c r="D365" s="50"/>
      <c r="E365" s="51"/>
      <c r="F365" s="348"/>
      <c r="G365" s="349"/>
    </row>
    <row r="366" spans="2:7" s="41" customFormat="1" ht="12" customHeight="1" x14ac:dyDescent="0.25">
      <c r="B366" s="144"/>
      <c r="C366" s="47"/>
      <c r="D366" s="47"/>
      <c r="E366" s="48"/>
      <c r="F366" s="348"/>
      <c r="G366" s="349"/>
    </row>
    <row r="367" spans="2:7" s="41" customFormat="1" ht="12" customHeight="1" x14ac:dyDescent="0.25">
      <c r="B367" s="142"/>
      <c r="C367" s="50"/>
      <c r="D367" s="50"/>
      <c r="E367" s="51"/>
      <c r="F367" s="348"/>
      <c r="G367" s="349"/>
    </row>
    <row r="368" spans="2:7" s="41" customFormat="1" ht="12" customHeight="1" x14ac:dyDescent="0.25">
      <c r="B368" s="144"/>
      <c r="C368" s="47"/>
      <c r="D368" s="47"/>
      <c r="E368" s="48"/>
      <c r="F368" s="348"/>
      <c r="G368" s="349"/>
    </row>
    <row r="369" spans="1:7" s="41" customFormat="1" ht="12" customHeight="1" x14ac:dyDescent="0.25">
      <c r="B369" s="142"/>
      <c r="C369" s="50"/>
      <c r="D369" s="50"/>
      <c r="E369" s="51"/>
      <c r="F369" s="348"/>
      <c r="G369" s="349"/>
    </row>
    <row r="370" spans="1:7" s="41" customFormat="1" ht="12" customHeight="1" x14ac:dyDescent="0.25">
      <c r="B370" s="144"/>
      <c r="C370" s="47"/>
      <c r="D370" s="47"/>
      <c r="E370" s="48"/>
      <c r="F370" s="348"/>
      <c r="G370" s="349"/>
    </row>
    <row r="371" spans="1:7" s="41" customFormat="1" ht="12" customHeight="1" x14ac:dyDescent="0.25">
      <c r="B371" s="142"/>
      <c r="C371" s="50"/>
      <c r="D371" s="50"/>
      <c r="E371" s="51"/>
      <c r="F371" s="348"/>
      <c r="G371" s="349"/>
    </row>
    <row r="372" spans="1:7" s="41" customFormat="1" ht="12" customHeight="1" x14ac:dyDescent="0.25">
      <c r="B372" s="144"/>
      <c r="C372" s="47"/>
      <c r="D372" s="47"/>
      <c r="E372" s="48"/>
      <c r="F372" s="348"/>
      <c r="G372" s="349"/>
    </row>
    <row r="373" spans="1:7" s="41" customFormat="1" ht="12" customHeight="1" x14ac:dyDescent="0.25">
      <c r="B373" s="142"/>
      <c r="C373" s="50"/>
      <c r="D373" s="50"/>
      <c r="E373" s="51"/>
      <c r="F373" s="348"/>
      <c r="G373" s="349"/>
    </row>
    <row r="374" spans="1:7" s="41" customFormat="1" ht="12" customHeight="1" x14ac:dyDescent="0.25">
      <c r="B374" s="144"/>
      <c r="C374" s="47"/>
      <c r="D374" s="47"/>
      <c r="E374" s="48"/>
      <c r="F374" s="348"/>
      <c r="G374" s="349"/>
    </row>
    <row r="375" spans="1:7" s="41" customFormat="1" ht="12" customHeight="1" x14ac:dyDescent="0.25">
      <c r="B375" s="142"/>
      <c r="C375" s="50"/>
      <c r="D375" s="50"/>
      <c r="E375" s="51"/>
      <c r="F375" s="348"/>
      <c r="G375" s="349"/>
    </row>
    <row r="376" spans="1:7" s="41" customFormat="1" ht="12" customHeight="1" x14ac:dyDescent="0.25">
      <c r="B376" s="144"/>
      <c r="C376" s="47"/>
      <c r="D376" s="47"/>
      <c r="E376" s="48"/>
      <c r="F376" s="348"/>
      <c r="G376" s="349"/>
    </row>
    <row r="377" spans="1:7" s="41" customFormat="1" ht="12" customHeight="1" x14ac:dyDescent="0.25">
      <c r="B377" s="142"/>
      <c r="C377" s="50"/>
      <c r="D377" s="50"/>
      <c r="E377" s="51"/>
      <c r="F377" s="348"/>
      <c r="G377" s="349"/>
    </row>
    <row r="378" spans="1:7" s="59" customFormat="1" ht="20.100000000000001" customHeight="1" x14ac:dyDescent="0.25">
      <c r="B378" s="60" t="s">
        <v>54</v>
      </c>
      <c r="C378" s="61"/>
      <c r="D378" s="61"/>
      <c r="E378" s="62"/>
      <c r="F378" s="354"/>
      <c r="G378" s="355">
        <f>SUM(G319:G377)</f>
        <v>0</v>
      </c>
    </row>
    <row r="379" spans="1:7" s="1" customFormat="1" ht="12" customHeight="1" x14ac:dyDescent="0.2">
      <c r="D379" s="63">
        <f>D314+1</f>
        <v>10</v>
      </c>
      <c r="E379" s="43"/>
      <c r="F379" s="344"/>
      <c r="G379" s="356"/>
    </row>
    <row r="380" spans="1:7" s="36" customFormat="1" ht="15" customHeight="1" x14ac:dyDescent="0.2">
      <c r="B380" s="37" t="s">
        <v>153</v>
      </c>
      <c r="E380" s="39"/>
      <c r="F380" s="342"/>
      <c r="G380" s="343"/>
    </row>
    <row r="381" spans="1:7" s="36" customFormat="1" ht="15" customHeight="1" x14ac:dyDescent="0.2">
      <c r="B381" s="42" t="s">
        <v>154</v>
      </c>
      <c r="E381" s="39"/>
      <c r="F381" s="342"/>
      <c r="G381" s="343"/>
    </row>
    <row r="382" spans="1:7" s="1" customFormat="1" ht="15" customHeight="1" x14ac:dyDescent="0.2">
      <c r="E382" s="43"/>
      <c r="F382" s="344"/>
      <c r="G382" s="345"/>
    </row>
    <row r="383" spans="1:7" s="41" customFormat="1" ht="15.4" customHeight="1" x14ac:dyDescent="0.25">
      <c r="B383" s="44" t="s">
        <v>155</v>
      </c>
      <c r="C383" s="44" t="s">
        <v>156</v>
      </c>
      <c r="D383" s="44" t="s">
        <v>157</v>
      </c>
      <c r="E383" s="45" t="s">
        <v>158</v>
      </c>
      <c r="F383" s="357" t="s">
        <v>159</v>
      </c>
      <c r="G383" s="358" t="s">
        <v>1309</v>
      </c>
    </row>
    <row r="384" spans="1:7" s="41" customFormat="1" ht="12" customHeight="1" x14ac:dyDescent="0.25">
      <c r="A384" s="41">
        <v>428</v>
      </c>
      <c r="B384" s="141" t="s">
        <v>320</v>
      </c>
      <c r="C384" s="46" t="s">
        <v>321</v>
      </c>
      <c r="D384" s="47"/>
      <c r="E384" s="48"/>
      <c r="F384" s="348"/>
      <c r="G384" s="349"/>
    </row>
    <row r="385" spans="1:7" s="41" customFormat="1" ht="12" customHeight="1" x14ac:dyDescent="0.25">
      <c r="B385" s="142"/>
      <c r="C385" s="50"/>
      <c r="D385" s="50"/>
      <c r="E385" s="51"/>
      <c r="F385" s="348"/>
      <c r="G385" s="349"/>
    </row>
    <row r="386" spans="1:7" s="41" customFormat="1" ht="12" customHeight="1" x14ac:dyDescent="0.25">
      <c r="A386" s="41">
        <v>429</v>
      </c>
      <c r="B386" s="141" t="s">
        <v>322</v>
      </c>
      <c r="C386" s="46" t="s">
        <v>11</v>
      </c>
      <c r="D386" s="47"/>
      <c r="E386" s="48"/>
      <c r="F386" s="348"/>
      <c r="G386" s="349"/>
    </row>
    <row r="387" spans="1:7" s="41" customFormat="1" ht="12" customHeight="1" x14ac:dyDescent="0.25">
      <c r="B387" s="142"/>
      <c r="C387" s="50"/>
      <c r="D387" s="50"/>
      <c r="E387" s="51"/>
      <c r="F387" s="348"/>
      <c r="G387" s="349"/>
    </row>
    <row r="388" spans="1:7" s="41" customFormat="1" ht="24" customHeight="1" x14ac:dyDescent="0.25">
      <c r="A388" s="41">
        <v>430</v>
      </c>
      <c r="B388" s="144"/>
      <c r="C388" s="55" t="s">
        <v>273</v>
      </c>
      <c r="D388" s="47"/>
      <c r="E388" s="48"/>
      <c r="F388" s="348"/>
      <c r="G388" s="349"/>
    </row>
    <row r="389" spans="1:7" s="41" customFormat="1" ht="12" customHeight="1" x14ac:dyDescent="0.25">
      <c r="B389" s="142"/>
      <c r="C389" s="50"/>
      <c r="D389" s="50"/>
      <c r="E389" s="51"/>
      <c r="F389" s="348"/>
      <c r="G389" s="349"/>
    </row>
    <row r="390" spans="1:7" s="41" customFormat="1" ht="12" customHeight="1" x14ac:dyDescent="0.25">
      <c r="A390" s="41">
        <v>431</v>
      </c>
      <c r="B390" s="144"/>
      <c r="C390" s="55" t="s">
        <v>323</v>
      </c>
      <c r="D390" s="56" t="s">
        <v>15</v>
      </c>
      <c r="E390" s="54">
        <v>24</v>
      </c>
      <c r="F390" s="359"/>
      <c r="G390" s="349">
        <f>E390*F390</f>
        <v>0</v>
      </c>
    </row>
    <row r="391" spans="1:7" s="41" customFormat="1" ht="12" customHeight="1" x14ac:dyDescent="0.25">
      <c r="B391" s="142"/>
      <c r="C391" s="50"/>
      <c r="D391" s="50"/>
      <c r="E391" s="51"/>
      <c r="F391" s="348"/>
      <c r="G391" s="349"/>
    </row>
    <row r="392" spans="1:7" s="41" customFormat="1" ht="12" customHeight="1" x14ac:dyDescent="0.25">
      <c r="A392" s="41">
        <v>432</v>
      </c>
      <c r="B392" s="144"/>
      <c r="C392" s="55" t="s">
        <v>275</v>
      </c>
      <c r="D392" s="56" t="s">
        <v>15</v>
      </c>
      <c r="E392" s="54">
        <v>0</v>
      </c>
      <c r="F392" s="359"/>
      <c r="G392" s="349">
        <f>E392*F392</f>
        <v>0</v>
      </c>
    </row>
    <row r="393" spans="1:7" s="41" customFormat="1" ht="12" customHeight="1" x14ac:dyDescent="0.25">
      <c r="B393" s="142"/>
      <c r="C393" s="50"/>
      <c r="D393" s="50"/>
      <c r="E393" s="51"/>
      <c r="F393" s="348"/>
      <c r="G393" s="349"/>
    </row>
    <row r="394" spans="1:7" s="41" customFormat="1" ht="24" customHeight="1" x14ac:dyDescent="0.25">
      <c r="A394" s="41">
        <v>434</v>
      </c>
      <c r="B394" s="144"/>
      <c r="C394" s="55" t="s">
        <v>324</v>
      </c>
      <c r="D394" s="56" t="s">
        <v>15</v>
      </c>
      <c r="E394" s="54">
        <v>6</v>
      </c>
      <c r="F394" s="359"/>
      <c r="G394" s="349">
        <f>E394*F394</f>
        <v>0</v>
      </c>
    </row>
    <row r="395" spans="1:7" s="41" customFormat="1" ht="12" customHeight="1" x14ac:dyDescent="0.25">
      <c r="B395" s="142"/>
      <c r="C395" s="50"/>
      <c r="D395" s="50"/>
      <c r="E395" s="51"/>
      <c r="F395" s="348"/>
      <c r="G395" s="349"/>
    </row>
    <row r="396" spans="1:7" s="41" customFormat="1" ht="12" customHeight="1" x14ac:dyDescent="0.25">
      <c r="A396" s="41">
        <v>435</v>
      </c>
      <c r="B396" s="141"/>
      <c r="C396" s="55" t="s">
        <v>325</v>
      </c>
      <c r="D396" s="47"/>
      <c r="E396" s="48">
        <v>0</v>
      </c>
      <c r="F396" s="359"/>
      <c r="G396" s="176" t="s">
        <v>263</v>
      </c>
    </row>
    <row r="397" spans="1:7" s="41" customFormat="1" ht="12" customHeight="1" x14ac:dyDescent="0.25">
      <c r="B397" s="142"/>
      <c r="C397" s="50"/>
      <c r="D397" s="50"/>
      <c r="E397" s="51"/>
      <c r="F397" s="348"/>
      <c r="G397" s="349"/>
    </row>
    <row r="398" spans="1:7" s="41" customFormat="1" ht="12" customHeight="1" x14ac:dyDescent="0.25">
      <c r="A398" s="41">
        <v>436</v>
      </c>
      <c r="B398" s="141" t="s">
        <v>326</v>
      </c>
      <c r="C398" s="46" t="s">
        <v>327</v>
      </c>
      <c r="D398" s="47"/>
      <c r="E398" s="48"/>
      <c r="F398" s="348"/>
      <c r="G398" s="349"/>
    </row>
    <row r="399" spans="1:7" s="41" customFormat="1" ht="12" customHeight="1" x14ac:dyDescent="0.25">
      <c r="B399" s="142"/>
      <c r="C399" s="50"/>
      <c r="D399" s="50"/>
      <c r="E399" s="51"/>
      <c r="F399" s="348"/>
      <c r="G399" s="349"/>
    </row>
    <row r="400" spans="1:7" s="41" customFormat="1" ht="12" customHeight="1" x14ac:dyDescent="0.25">
      <c r="A400" s="41">
        <v>437</v>
      </c>
      <c r="B400" s="144"/>
      <c r="C400" s="55" t="s">
        <v>19</v>
      </c>
      <c r="D400" s="56" t="s">
        <v>15</v>
      </c>
      <c r="E400" s="54">
        <v>14.4</v>
      </c>
      <c r="F400" s="359"/>
      <c r="G400" s="349">
        <f>E400*F400</f>
        <v>0</v>
      </c>
    </row>
    <row r="401" spans="1:7" s="41" customFormat="1" ht="12" customHeight="1" x14ac:dyDescent="0.25">
      <c r="B401" s="142"/>
      <c r="C401" s="50"/>
      <c r="D401" s="50"/>
      <c r="E401" s="51"/>
      <c r="F401" s="348"/>
      <c r="G401" s="349"/>
    </row>
    <row r="402" spans="1:7" s="41" customFormat="1" ht="12" x14ac:dyDescent="0.25">
      <c r="A402" s="41">
        <v>438</v>
      </c>
      <c r="B402" s="144"/>
      <c r="C402" s="55" t="s">
        <v>328</v>
      </c>
      <c r="D402" s="56" t="s">
        <v>15</v>
      </c>
      <c r="E402" s="54">
        <v>0</v>
      </c>
      <c r="F402" s="359"/>
      <c r="G402" s="176" t="s">
        <v>263</v>
      </c>
    </row>
    <row r="403" spans="1:7" s="41" customFormat="1" ht="12" customHeight="1" x14ac:dyDescent="0.25">
      <c r="B403" s="142"/>
      <c r="C403" s="50"/>
      <c r="D403" s="50"/>
      <c r="E403" s="51"/>
      <c r="F403" s="348"/>
      <c r="G403" s="349"/>
    </row>
    <row r="404" spans="1:7" s="41" customFormat="1" ht="12" customHeight="1" x14ac:dyDescent="0.25">
      <c r="A404" s="41">
        <v>439</v>
      </c>
      <c r="B404" s="144"/>
      <c r="C404" s="55" t="s">
        <v>329</v>
      </c>
      <c r="D404" s="47"/>
      <c r="E404" s="48"/>
      <c r="F404" s="348"/>
      <c r="G404" s="349"/>
    </row>
    <row r="405" spans="1:7" s="41" customFormat="1" ht="12" customHeight="1" x14ac:dyDescent="0.25">
      <c r="B405" s="142"/>
      <c r="C405" s="50"/>
      <c r="D405" s="50"/>
      <c r="E405" s="51"/>
      <c r="F405" s="348"/>
      <c r="G405" s="349"/>
    </row>
    <row r="406" spans="1:7" s="41" customFormat="1" ht="12" customHeight="1" x14ac:dyDescent="0.25">
      <c r="A406" s="41">
        <v>440</v>
      </c>
      <c r="B406" s="141" t="s">
        <v>330</v>
      </c>
      <c r="C406" s="46" t="s">
        <v>331</v>
      </c>
      <c r="D406" s="47"/>
      <c r="E406" s="48"/>
      <c r="F406" s="348"/>
      <c r="G406" s="349"/>
    </row>
    <row r="407" spans="1:7" s="41" customFormat="1" ht="12" customHeight="1" x14ac:dyDescent="0.25">
      <c r="B407" s="142"/>
      <c r="C407" s="50"/>
      <c r="D407" s="50"/>
      <c r="E407" s="51"/>
      <c r="F407" s="348"/>
      <c r="G407" s="349"/>
    </row>
    <row r="408" spans="1:7" s="41" customFormat="1" ht="12" customHeight="1" x14ac:dyDescent="0.25">
      <c r="A408" s="41">
        <v>492</v>
      </c>
      <c r="B408" s="144"/>
      <c r="C408" s="55" t="s">
        <v>332</v>
      </c>
      <c r="D408" s="47"/>
      <c r="E408" s="48"/>
      <c r="F408" s="348"/>
      <c r="G408" s="349"/>
    </row>
    <row r="409" spans="1:7" s="41" customFormat="1" ht="12" customHeight="1" x14ac:dyDescent="0.25">
      <c r="B409" s="142"/>
      <c r="C409" s="65"/>
      <c r="D409" s="50"/>
      <c r="E409" s="51"/>
      <c r="F409" s="348"/>
      <c r="G409" s="349"/>
    </row>
    <row r="410" spans="1:7" s="41" customFormat="1" ht="12" customHeight="1" x14ac:dyDescent="0.25">
      <c r="A410" s="41">
        <v>493</v>
      </c>
      <c r="B410" s="144"/>
      <c r="C410" s="55" t="s">
        <v>333</v>
      </c>
      <c r="D410" s="56" t="s">
        <v>136</v>
      </c>
      <c r="E410" s="54">
        <v>183.66</v>
      </c>
      <c r="F410" s="359"/>
      <c r="G410" s="349">
        <f>E410*F410</f>
        <v>0</v>
      </c>
    </row>
    <row r="411" spans="1:7" s="41" customFormat="1" ht="12" customHeight="1" x14ac:dyDescent="0.25">
      <c r="B411" s="142"/>
      <c r="C411" s="50"/>
      <c r="D411" s="50"/>
      <c r="E411" s="51"/>
      <c r="F411" s="348"/>
      <c r="G411" s="349"/>
    </row>
    <row r="412" spans="1:7" s="41" customFormat="1" ht="12" customHeight="1" x14ac:dyDescent="0.25">
      <c r="A412" s="41">
        <v>494</v>
      </c>
      <c r="B412" s="144"/>
      <c r="C412" s="55" t="s">
        <v>334</v>
      </c>
      <c r="D412" s="56" t="s">
        <v>136</v>
      </c>
      <c r="E412" s="54">
        <v>523.70000000000005</v>
      </c>
      <c r="F412" s="359"/>
      <c r="G412" s="349">
        <f>E412*F412</f>
        <v>0</v>
      </c>
    </row>
    <row r="413" spans="1:7" s="41" customFormat="1" ht="12" customHeight="1" x14ac:dyDescent="0.25">
      <c r="B413" s="142"/>
      <c r="C413" s="50"/>
      <c r="D413" s="50"/>
      <c r="E413" s="51"/>
      <c r="F413" s="348"/>
      <c r="G413" s="349"/>
    </row>
    <row r="414" spans="1:7" s="41" customFormat="1" ht="12" customHeight="1" x14ac:dyDescent="0.25">
      <c r="A414" s="41">
        <v>496</v>
      </c>
      <c r="B414" s="144"/>
      <c r="C414" s="55" t="s">
        <v>335</v>
      </c>
      <c r="D414" s="56" t="s">
        <v>136</v>
      </c>
      <c r="E414" s="54">
        <v>0</v>
      </c>
      <c r="F414" s="359"/>
      <c r="G414" s="176" t="s">
        <v>263</v>
      </c>
    </row>
    <row r="415" spans="1:7" s="41" customFormat="1" ht="12" customHeight="1" x14ac:dyDescent="0.25">
      <c r="B415" s="142"/>
      <c r="C415" s="65"/>
      <c r="D415" s="50"/>
      <c r="E415" s="51"/>
      <c r="F415" s="348"/>
      <c r="G415" s="349"/>
    </row>
    <row r="416" spans="1:7" s="41" customFormat="1" ht="12" customHeight="1" x14ac:dyDescent="0.25">
      <c r="A416" s="41">
        <v>497</v>
      </c>
      <c r="B416" s="146" t="s">
        <v>336</v>
      </c>
      <c r="C416" s="55" t="s">
        <v>337</v>
      </c>
      <c r="D416" s="56"/>
      <c r="E416" s="54"/>
      <c r="F416" s="351"/>
      <c r="G416" s="360"/>
    </row>
    <row r="417" spans="1:7" s="41" customFormat="1" ht="12" customHeight="1" x14ac:dyDescent="0.25">
      <c r="B417" s="142"/>
      <c r="C417" s="65"/>
      <c r="D417" s="50"/>
      <c r="E417" s="51"/>
      <c r="F417" s="348"/>
      <c r="G417" s="349"/>
    </row>
    <row r="418" spans="1:7" s="41" customFormat="1" ht="12" customHeight="1" x14ac:dyDescent="0.25">
      <c r="A418" s="41">
        <v>498</v>
      </c>
      <c r="B418" s="144"/>
      <c r="C418" s="55" t="s">
        <v>338</v>
      </c>
      <c r="D418" s="47"/>
      <c r="E418" s="48"/>
      <c r="F418" s="348"/>
      <c r="G418" s="349"/>
    </row>
    <row r="419" spans="1:7" s="41" customFormat="1" ht="12" customHeight="1" x14ac:dyDescent="0.25">
      <c r="B419" s="142"/>
      <c r="C419" s="65"/>
      <c r="D419" s="50"/>
      <c r="E419" s="51"/>
      <c r="F419" s="348"/>
      <c r="G419" s="349"/>
    </row>
    <row r="420" spans="1:7" s="41" customFormat="1" ht="12" customHeight="1" x14ac:dyDescent="0.25">
      <c r="A420" s="41">
        <v>441</v>
      </c>
      <c r="B420" s="144"/>
      <c r="C420" s="55" t="s">
        <v>339</v>
      </c>
      <c r="D420" s="56" t="s">
        <v>15</v>
      </c>
      <c r="E420" s="54">
        <v>0</v>
      </c>
      <c r="F420" s="359"/>
      <c r="G420" s="176" t="s">
        <v>263</v>
      </c>
    </row>
    <row r="421" spans="1:7" s="41" customFormat="1" ht="12" customHeight="1" x14ac:dyDescent="0.25">
      <c r="B421" s="142"/>
      <c r="C421" s="65"/>
      <c r="D421" s="50"/>
      <c r="E421" s="51"/>
      <c r="F421" s="348"/>
      <c r="G421" s="349"/>
    </row>
    <row r="422" spans="1:7" s="41" customFormat="1" ht="12" customHeight="1" x14ac:dyDescent="0.25">
      <c r="A422" s="41">
        <v>442</v>
      </c>
      <c r="B422" s="144"/>
      <c r="C422" s="55" t="s">
        <v>340</v>
      </c>
      <c r="D422" s="56" t="s">
        <v>15</v>
      </c>
      <c r="E422" s="54">
        <v>0</v>
      </c>
      <c r="F422" s="359"/>
      <c r="G422" s="176" t="s">
        <v>263</v>
      </c>
    </row>
    <row r="423" spans="1:7" s="41" customFormat="1" ht="12" customHeight="1" x14ac:dyDescent="0.25">
      <c r="B423" s="142"/>
      <c r="C423" s="65"/>
      <c r="D423" s="50"/>
      <c r="E423" s="51"/>
      <c r="F423" s="348"/>
      <c r="G423" s="349"/>
    </row>
    <row r="424" spans="1:7" s="41" customFormat="1" ht="36" x14ac:dyDescent="0.25">
      <c r="A424" s="41">
        <v>443</v>
      </c>
      <c r="B424" s="144"/>
      <c r="C424" s="55" t="s">
        <v>341</v>
      </c>
      <c r="D424" s="47"/>
      <c r="E424" s="48"/>
      <c r="F424" s="348"/>
      <c r="G424" s="349"/>
    </row>
    <row r="425" spans="1:7" s="41" customFormat="1" ht="12" customHeight="1" x14ac:dyDescent="0.25">
      <c r="B425" s="142"/>
      <c r="C425" s="50"/>
      <c r="D425" s="50"/>
      <c r="E425" s="51"/>
      <c r="F425" s="348"/>
      <c r="G425" s="349"/>
    </row>
    <row r="426" spans="1:7" s="41" customFormat="1" ht="12" customHeight="1" x14ac:dyDescent="0.25">
      <c r="A426" s="41">
        <v>444</v>
      </c>
      <c r="B426" s="144"/>
      <c r="C426" s="55" t="s">
        <v>342</v>
      </c>
      <c r="D426" s="56" t="s">
        <v>15</v>
      </c>
      <c r="E426" s="54">
        <v>0</v>
      </c>
      <c r="F426" s="359"/>
      <c r="G426" s="176" t="s">
        <v>263</v>
      </c>
    </row>
    <row r="427" spans="1:7" s="41" customFormat="1" ht="12" customHeight="1" x14ac:dyDescent="0.25">
      <c r="B427" s="142"/>
      <c r="C427" s="65"/>
      <c r="D427" s="50"/>
      <c r="E427" s="51"/>
      <c r="F427" s="348"/>
      <c r="G427" s="349"/>
    </row>
    <row r="428" spans="1:7" s="70" customFormat="1" ht="12" customHeight="1" x14ac:dyDescent="0.25">
      <c r="A428" s="70">
        <v>446</v>
      </c>
      <c r="B428" s="144"/>
      <c r="C428" s="55" t="s">
        <v>343</v>
      </c>
      <c r="D428" s="56" t="s">
        <v>66</v>
      </c>
      <c r="E428" s="48">
        <v>0</v>
      </c>
      <c r="F428" s="359"/>
      <c r="G428" s="176" t="s">
        <v>263</v>
      </c>
    </row>
    <row r="429" spans="1:7" s="41" customFormat="1" ht="12" customHeight="1" x14ac:dyDescent="0.25">
      <c r="B429" s="142"/>
      <c r="C429" s="65"/>
      <c r="D429" s="50"/>
      <c r="E429" s="51"/>
      <c r="F429" s="348"/>
      <c r="G429" s="349"/>
    </row>
    <row r="430" spans="1:7" s="41" customFormat="1" ht="12" customHeight="1" x14ac:dyDescent="0.25">
      <c r="A430" s="41">
        <v>447</v>
      </c>
      <c r="B430" s="146" t="s">
        <v>344</v>
      </c>
      <c r="C430" s="55" t="s">
        <v>345</v>
      </c>
      <c r="D430" s="47"/>
      <c r="E430" s="48"/>
      <c r="F430" s="348"/>
      <c r="G430" s="349"/>
    </row>
    <row r="431" spans="1:7" s="41" customFormat="1" ht="12" customHeight="1" x14ac:dyDescent="0.25">
      <c r="B431" s="142"/>
      <c r="C431" s="50"/>
      <c r="D431" s="50"/>
      <c r="E431" s="51"/>
      <c r="F431" s="348"/>
      <c r="G431" s="349"/>
    </row>
    <row r="432" spans="1:7" s="70" customFormat="1" ht="12" customHeight="1" x14ac:dyDescent="0.25">
      <c r="A432" s="70">
        <v>448</v>
      </c>
      <c r="B432" s="144"/>
      <c r="C432" s="55" t="s">
        <v>346</v>
      </c>
      <c r="D432" s="56" t="s">
        <v>347</v>
      </c>
      <c r="E432" s="54">
        <v>0</v>
      </c>
      <c r="F432" s="351"/>
      <c r="G432" s="349"/>
    </row>
    <row r="433" spans="1:7" s="41" customFormat="1" ht="12" customHeight="1" x14ac:dyDescent="0.25">
      <c r="B433" s="142"/>
      <c r="C433" s="50"/>
      <c r="D433" s="50"/>
      <c r="E433" s="51"/>
      <c r="F433" s="348"/>
      <c r="G433" s="349"/>
    </row>
    <row r="434" spans="1:7" s="70" customFormat="1" ht="12" customHeight="1" x14ac:dyDescent="0.25">
      <c r="A434" s="70">
        <v>499</v>
      </c>
      <c r="B434" s="144"/>
      <c r="C434" s="55" t="s">
        <v>348</v>
      </c>
      <c r="D434" s="56" t="s">
        <v>347</v>
      </c>
      <c r="E434" s="54">
        <v>0</v>
      </c>
      <c r="F434" s="359"/>
      <c r="G434" s="176" t="s">
        <v>263</v>
      </c>
    </row>
    <row r="435" spans="1:7" s="41" customFormat="1" ht="12" customHeight="1" x14ac:dyDescent="0.25">
      <c r="B435" s="142"/>
      <c r="C435" s="50"/>
      <c r="D435" s="50"/>
      <c r="E435" s="51"/>
      <c r="F435" s="348"/>
      <c r="G435" s="349"/>
    </row>
    <row r="436" spans="1:7" s="41" customFormat="1" ht="12" customHeight="1" x14ac:dyDescent="0.25">
      <c r="A436" s="41">
        <v>500</v>
      </c>
      <c r="B436" s="144"/>
      <c r="C436" s="55" t="s">
        <v>349</v>
      </c>
      <c r="D436" s="56" t="s">
        <v>350</v>
      </c>
      <c r="E436" s="54">
        <v>0</v>
      </c>
      <c r="F436" s="359"/>
      <c r="G436" s="176" t="s">
        <v>263</v>
      </c>
    </row>
    <row r="437" spans="1:7" s="41" customFormat="1" ht="12" customHeight="1" x14ac:dyDescent="0.25">
      <c r="B437" s="142"/>
      <c r="C437" s="50"/>
      <c r="D437" s="50"/>
      <c r="E437" s="51"/>
      <c r="F437" s="348"/>
      <c r="G437" s="349"/>
    </row>
    <row r="438" spans="1:7" s="41" customFormat="1" ht="12" customHeight="1" x14ac:dyDescent="0.25">
      <c r="A438" s="41">
        <v>501</v>
      </c>
      <c r="B438" s="141" t="s">
        <v>351</v>
      </c>
      <c r="C438" s="46" t="s">
        <v>352</v>
      </c>
      <c r="D438" s="47"/>
      <c r="E438" s="54"/>
      <c r="F438" s="351"/>
      <c r="G438" s="349"/>
    </row>
    <row r="439" spans="1:7" s="41" customFormat="1" ht="12" customHeight="1" x14ac:dyDescent="0.25">
      <c r="B439" s="142"/>
      <c r="C439" s="50"/>
      <c r="D439" s="50"/>
      <c r="E439" s="51"/>
      <c r="F439" s="348"/>
      <c r="G439" s="349"/>
    </row>
    <row r="440" spans="1:7" s="41" customFormat="1" ht="12" customHeight="1" x14ac:dyDescent="0.25">
      <c r="B440" s="142"/>
      <c r="C440" s="55" t="s">
        <v>353</v>
      </c>
      <c r="D440" s="56" t="s">
        <v>15</v>
      </c>
      <c r="E440" s="54">
        <v>0</v>
      </c>
      <c r="F440" s="359"/>
      <c r="G440" s="176" t="s">
        <v>263</v>
      </c>
    </row>
    <row r="441" spans="1:7" s="41" customFormat="1" ht="12" customHeight="1" x14ac:dyDescent="0.25">
      <c r="B441" s="142"/>
      <c r="C441" s="50"/>
      <c r="D441" s="50"/>
      <c r="E441" s="51"/>
      <c r="F441" s="348"/>
      <c r="G441" s="349"/>
    </row>
    <row r="442" spans="1:7" s="41" customFormat="1" ht="12" customHeight="1" x14ac:dyDescent="0.25">
      <c r="B442" s="144"/>
      <c r="C442" s="55" t="s">
        <v>354</v>
      </c>
      <c r="D442" s="56" t="s">
        <v>15</v>
      </c>
      <c r="E442" s="54">
        <v>0</v>
      </c>
      <c r="F442" s="359"/>
      <c r="G442" s="176" t="s">
        <v>263</v>
      </c>
    </row>
    <row r="443" spans="1:7" s="41" customFormat="1" ht="12" customHeight="1" x14ac:dyDescent="0.25">
      <c r="B443" s="142"/>
      <c r="C443" s="65"/>
      <c r="D443" s="50"/>
      <c r="E443" s="51"/>
      <c r="F443" s="348"/>
      <c r="G443" s="349"/>
    </row>
    <row r="444" spans="1:7" s="41" customFormat="1" ht="12" customHeight="1" x14ac:dyDescent="0.25">
      <c r="A444" s="41">
        <v>502</v>
      </c>
      <c r="B444" s="144"/>
      <c r="C444" s="66"/>
      <c r="D444" s="56"/>
      <c r="E444" s="54"/>
      <c r="F444" s="351"/>
      <c r="G444" s="360"/>
    </row>
    <row r="445" spans="1:7" s="59" customFormat="1" ht="20.100000000000001" customHeight="1" x14ac:dyDescent="0.25">
      <c r="B445" s="60" t="s">
        <v>42</v>
      </c>
      <c r="C445" s="61"/>
      <c r="D445" s="61"/>
      <c r="E445" s="62"/>
      <c r="F445" s="354"/>
      <c r="G445" s="355">
        <f>SUM(G384:G444)</f>
        <v>0</v>
      </c>
    </row>
    <row r="446" spans="1:7" s="1" customFormat="1" ht="12" customHeight="1" x14ac:dyDescent="0.2">
      <c r="D446" s="63">
        <f>D379+1</f>
        <v>11</v>
      </c>
      <c r="E446" s="43"/>
      <c r="F446" s="344"/>
      <c r="G446" s="356"/>
    </row>
    <row r="447" spans="1:7" s="36" customFormat="1" ht="15" customHeight="1" x14ac:dyDescent="0.2">
      <c r="B447" s="37" t="s">
        <v>153</v>
      </c>
      <c r="E447" s="39"/>
      <c r="F447" s="342"/>
      <c r="G447" s="343"/>
    </row>
    <row r="448" spans="1:7" s="36" customFormat="1" ht="15" customHeight="1" x14ac:dyDescent="0.2">
      <c r="B448" s="42" t="s">
        <v>154</v>
      </c>
      <c r="E448" s="39"/>
      <c r="F448" s="342"/>
      <c r="G448" s="343"/>
    </row>
    <row r="449" spans="1:7" s="1" customFormat="1" ht="15" customHeight="1" x14ac:dyDescent="0.2">
      <c r="E449" s="43"/>
      <c r="F449" s="344"/>
      <c r="G449" s="345"/>
    </row>
    <row r="450" spans="1:7" s="41" customFormat="1" ht="15.4" customHeight="1" x14ac:dyDescent="0.25">
      <c r="B450" s="44" t="s">
        <v>155</v>
      </c>
      <c r="C450" s="44" t="s">
        <v>156</v>
      </c>
      <c r="D450" s="44" t="s">
        <v>157</v>
      </c>
      <c r="E450" s="45" t="s">
        <v>158</v>
      </c>
      <c r="F450" s="357" t="s">
        <v>159</v>
      </c>
      <c r="G450" s="358" t="s">
        <v>1309</v>
      </c>
    </row>
    <row r="451" spans="1:7" s="59" customFormat="1" ht="20.100000000000001" customHeight="1" x14ac:dyDescent="0.25">
      <c r="B451" s="60" t="s">
        <v>43</v>
      </c>
      <c r="C451" s="61"/>
      <c r="D451" s="61"/>
      <c r="E451" s="62"/>
      <c r="F451" s="354"/>
      <c r="G451" s="355">
        <f>G445</f>
        <v>0</v>
      </c>
    </row>
    <row r="452" spans="1:7" s="41" customFormat="1" ht="15.75" customHeight="1" x14ac:dyDescent="0.25">
      <c r="A452" s="41">
        <v>596</v>
      </c>
      <c r="B452" s="146" t="s">
        <v>355</v>
      </c>
      <c r="C452" s="55" t="s">
        <v>356</v>
      </c>
      <c r="D452" s="47"/>
      <c r="E452" s="48"/>
      <c r="F452" s="348"/>
      <c r="G452" s="349"/>
    </row>
    <row r="453" spans="1:7" s="41" customFormat="1" ht="12" x14ac:dyDescent="0.25">
      <c r="B453" s="142"/>
      <c r="C453" s="50"/>
      <c r="D453" s="50"/>
      <c r="E453" s="51"/>
      <c r="F453" s="348"/>
      <c r="G453" s="349"/>
    </row>
    <row r="454" spans="1:7" s="41" customFormat="1" ht="12" customHeight="1" x14ac:dyDescent="0.25">
      <c r="A454" s="41">
        <v>597</v>
      </c>
      <c r="B454" s="144"/>
      <c r="C454" s="55" t="s">
        <v>357</v>
      </c>
      <c r="D454" s="47"/>
      <c r="E454" s="48"/>
      <c r="F454" s="348"/>
      <c r="G454" s="349"/>
    </row>
    <row r="455" spans="1:7" s="41" customFormat="1" ht="12" customHeight="1" x14ac:dyDescent="0.25">
      <c r="B455" s="142"/>
      <c r="C455" s="50"/>
      <c r="D455" s="50"/>
      <c r="E455" s="51"/>
      <c r="F455" s="348"/>
      <c r="G455" s="349"/>
    </row>
    <row r="456" spans="1:7" s="41" customFormat="1" ht="12" x14ac:dyDescent="0.25">
      <c r="A456" s="41">
        <v>598</v>
      </c>
      <c r="B456" s="144"/>
      <c r="C456" s="55" t="s">
        <v>358</v>
      </c>
      <c r="D456" s="56" t="s">
        <v>75</v>
      </c>
      <c r="E456" s="48">
        <v>0</v>
      </c>
      <c r="F456" s="359"/>
      <c r="G456" s="176" t="s">
        <v>263</v>
      </c>
    </row>
    <row r="457" spans="1:7" s="41" customFormat="1" ht="12" x14ac:dyDescent="0.25">
      <c r="B457" s="142"/>
      <c r="C457" s="50"/>
      <c r="D457" s="50"/>
      <c r="E457" s="51"/>
      <c r="F457" s="348"/>
      <c r="G457" s="349"/>
    </row>
    <row r="458" spans="1:7" s="41" customFormat="1" ht="12" customHeight="1" x14ac:dyDescent="0.25">
      <c r="A458" s="41">
        <v>599</v>
      </c>
      <c r="B458" s="144"/>
      <c r="C458" s="55" t="s">
        <v>359</v>
      </c>
      <c r="D458" s="47"/>
      <c r="E458" s="54"/>
      <c r="F458" s="351"/>
      <c r="G458" s="349"/>
    </row>
    <row r="459" spans="1:7" s="41" customFormat="1" ht="12" customHeight="1" x14ac:dyDescent="0.25">
      <c r="B459" s="142"/>
      <c r="C459" s="50"/>
      <c r="D459" s="50"/>
      <c r="E459" s="51"/>
      <c r="F459" s="348"/>
      <c r="G459" s="349"/>
    </row>
    <row r="460" spans="1:7" s="41" customFormat="1" ht="12" customHeight="1" x14ac:dyDescent="0.25">
      <c r="A460" s="41">
        <v>600</v>
      </c>
      <c r="B460" s="144"/>
      <c r="C460" s="55" t="s">
        <v>360</v>
      </c>
      <c r="D460" s="47"/>
      <c r="E460" s="54"/>
      <c r="F460" s="351"/>
      <c r="G460" s="349"/>
    </row>
    <row r="461" spans="1:7" s="41" customFormat="1" ht="12" customHeight="1" x14ac:dyDescent="0.25">
      <c r="B461" s="142"/>
      <c r="C461" s="50"/>
      <c r="D461" s="50"/>
      <c r="E461" s="51"/>
      <c r="F461" s="348"/>
      <c r="G461" s="349"/>
    </row>
    <row r="462" spans="1:7" s="41" customFormat="1" ht="12" customHeight="1" x14ac:dyDescent="0.25">
      <c r="A462" s="41">
        <v>601</v>
      </c>
      <c r="B462" s="144"/>
      <c r="C462" s="55" t="s">
        <v>358</v>
      </c>
      <c r="D462" s="56" t="s">
        <v>75</v>
      </c>
      <c r="E462" s="54">
        <v>24</v>
      </c>
      <c r="F462" s="359"/>
      <c r="G462" s="349">
        <f>E462*F462</f>
        <v>0</v>
      </c>
    </row>
    <row r="463" spans="1:7" s="41" customFormat="1" ht="12" customHeight="1" x14ac:dyDescent="0.25">
      <c r="B463" s="142"/>
      <c r="C463" s="50"/>
      <c r="D463" s="50"/>
      <c r="E463" s="51"/>
      <c r="F463" s="348"/>
      <c r="G463" s="349"/>
    </row>
    <row r="464" spans="1:7" s="70" customFormat="1" ht="48" x14ac:dyDescent="0.25">
      <c r="A464" s="70">
        <v>602</v>
      </c>
      <c r="B464" s="144"/>
      <c r="C464" s="55" t="s">
        <v>361</v>
      </c>
      <c r="D464" s="56" t="s">
        <v>136</v>
      </c>
      <c r="E464" s="54">
        <v>0</v>
      </c>
      <c r="F464" s="359"/>
      <c r="G464" s="176" t="s">
        <v>263</v>
      </c>
    </row>
    <row r="465" spans="1:7" s="41" customFormat="1" ht="12" customHeight="1" x14ac:dyDescent="0.25">
      <c r="B465" s="142"/>
      <c r="C465" s="50"/>
      <c r="D465" s="50"/>
      <c r="E465" s="51"/>
      <c r="F465" s="348"/>
      <c r="G465" s="349"/>
    </row>
    <row r="466" spans="1:7" s="41" customFormat="1" ht="48" x14ac:dyDescent="0.25">
      <c r="A466" s="41">
        <v>603</v>
      </c>
      <c r="B466" s="144"/>
      <c r="C466" s="55" t="s">
        <v>362</v>
      </c>
      <c r="D466" s="56" t="s">
        <v>136</v>
      </c>
      <c r="E466" s="48">
        <v>0</v>
      </c>
      <c r="F466" s="359"/>
      <c r="G466" s="176" t="s">
        <v>263</v>
      </c>
    </row>
    <row r="467" spans="1:7" s="41" customFormat="1" ht="12" customHeight="1" x14ac:dyDescent="0.25">
      <c r="B467" s="142"/>
      <c r="C467" s="50"/>
      <c r="D467" s="50"/>
      <c r="E467" s="51"/>
      <c r="F467" s="348"/>
      <c r="G467" s="349"/>
    </row>
    <row r="468" spans="1:7" s="41" customFormat="1" ht="12" customHeight="1" x14ac:dyDescent="0.25">
      <c r="A468" s="41">
        <v>604</v>
      </c>
      <c r="B468" s="141" t="s">
        <v>363</v>
      </c>
      <c r="C468" s="46" t="s">
        <v>364</v>
      </c>
      <c r="D468" s="47"/>
      <c r="E468" s="48"/>
      <c r="F468" s="348"/>
      <c r="G468" s="349"/>
    </row>
    <row r="469" spans="1:7" s="41" customFormat="1" ht="12" customHeight="1" x14ac:dyDescent="0.25">
      <c r="B469" s="142"/>
      <c r="C469" s="50"/>
      <c r="D469" s="50"/>
      <c r="E469" s="51"/>
      <c r="F469" s="348"/>
      <c r="G469" s="349"/>
    </row>
    <row r="470" spans="1:7" s="41" customFormat="1" ht="12" customHeight="1" x14ac:dyDescent="0.25">
      <c r="B470" s="142"/>
      <c r="C470" s="50"/>
      <c r="D470" s="50"/>
      <c r="E470" s="51"/>
      <c r="F470" s="348"/>
      <c r="G470" s="349"/>
    </row>
    <row r="471" spans="1:7" s="41" customFormat="1" ht="12" customHeight="1" x14ac:dyDescent="0.25">
      <c r="A471" s="41">
        <v>607</v>
      </c>
      <c r="B471" s="144"/>
      <c r="C471" s="55" t="s">
        <v>365</v>
      </c>
      <c r="D471" s="47"/>
      <c r="E471" s="48"/>
      <c r="F471" s="348"/>
      <c r="G471" s="349"/>
    </row>
    <row r="472" spans="1:7" s="41" customFormat="1" ht="12" customHeight="1" x14ac:dyDescent="0.25">
      <c r="B472" s="142"/>
      <c r="C472" s="50"/>
      <c r="D472" s="50"/>
      <c r="E472" s="51"/>
      <c r="F472" s="348"/>
      <c r="G472" s="349"/>
    </row>
    <row r="473" spans="1:7" s="41" customFormat="1" ht="12" x14ac:dyDescent="0.25">
      <c r="A473" s="41">
        <v>608</v>
      </c>
      <c r="B473" s="146"/>
      <c r="C473" s="55" t="s">
        <v>366</v>
      </c>
      <c r="D473" s="47"/>
      <c r="E473" s="48"/>
      <c r="F473" s="348"/>
      <c r="G473" s="349"/>
    </row>
    <row r="474" spans="1:7" s="41" customFormat="1" ht="12" customHeight="1" x14ac:dyDescent="0.25">
      <c r="B474" s="142"/>
      <c r="C474" s="50"/>
      <c r="D474" s="50"/>
      <c r="E474" s="51"/>
      <c r="F474" s="348"/>
      <c r="G474" s="349"/>
    </row>
    <row r="475" spans="1:7" s="41" customFormat="1" ht="12" customHeight="1" x14ac:dyDescent="0.25">
      <c r="A475" s="41">
        <v>609</v>
      </c>
      <c r="B475" s="144"/>
      <c r="C475" s="55" t="s">
        <v>367</v>
      </c>
      <c r="D475" s="56" t="s">
        <v>136</v>
      </c>
      <c r="E475" s="54">
        <v>200</v>
      </c>
      <c r="F475" s="351"/>
      <c r="G475" s="349">
        <f>E475*F475</f>
        <v>0</v>
      </c>
    </row>
    <row r="476" spans="1:7" s="41" customFormat="1" ht="12" customHeight="1" x14ac:dyDescent="0.25">
      <c r="B476" s="142"/>
      <c r="C476" s="65"/>
      <c r="D476" s="50"/>
      <c r="E476" s="51"/>
      <c r="F476" s="348"/>
      <c r="G476" s="349"/>
    </row>
    <row r="477" spans="1:7" s="41" customFormat="1" ht="12" customHeight="1" x14ac:dyDescent="0.25">
      <c r="A477" s="41">
        <v>610</v>
      </c>
      <c r="B477" s="141"/>
      <c r="C477" s="55" t="s">
        <v>368</v>
      </c>
      <c r="D477" s="56" t="s">
        <v>136</v>
      </c>
      <c r="E477" s="54">
        <v>100</v>
      </c>
      <c r="F477" s="351"/>
      <c r="G477" s="349">
        <f>E477*F477</f>
        <v>0</v>
      </c>
    </row>
    <row r="478" spans="1:7" s="41" customFormat="1" ht="12" customHeight="1" x14ac:dyDescent="0.25">
      <c r="B478" s="142"/>
      <c r="C478" s="50"/>
      <c r="D478" s="50"/>
      <c r="E478" s="51"/>
      <c r="F478" s="348"/>
      <c r="G478" s="349"/>
    </row>
    <row r="479" spans="1:7" s="41" customFormat="1" ht="12" customHeight="1" x14ac:dyDescent="0.25">
      <c r="A479" s="41">
        <v>611</v>
      </c>
      <c r="B479" s="144"/>
      <c r="C479" s="55" t="s">
        <v>369</v>
      </c>
      <c r="D479" s="56" t="s">
        <v>136</v>
      </c>
      <c r="E479" s="48">
        <v>0</v>
      </c>
      <c r="F479" s="359"/>
      <c r="G479" s="176" t="s">
        <v>263</v>
      </c>
    </row>
    <row r="480" spans="1:7" s="41" customFormat="1" ht="12" customHeight="1" x14ac:dyDescent="0.25">
      <c r="B480" s="142"/>
      <c r="C480" s="50"/>
      <c r="D480" s="50"/>
      <c r="E480" s="51"/>
      <c r="F480" s="348"/>
      <c r="G480" s="349"/>
    </row>
    <row r="481" spans="1:7" s="41" customFormat="1" ht="12" customHeight="1" x14ac:dyDescent="0.25">
      <c r="A481" s="41">
        <v>612</v>
      </c>
      <c r="B481" s="141" t="s">
        <v>370</v>
      </c>
      <c r="C481" s="46" t="s">
        <v>371</v>
      </c>
      <c r="D481" s="47"/>
      <c r="E481" s="48"/>
      <c r="F481" s="348"/>
      <c r="G481" s="349"/>
    </row>
    <row r="482" spans="1:7" s="41" customFormat="1" ht="12" customHeight="1" x14ac:dyDescent="0.25">
      <c r="B482" s="142"/>
      <c r="C482" s="50"/>
      <c r="D482" s="50"/>
      <c r="E482" s="51"/>
      <c r="F482" s="348"/>
      <c r="G482" s="349"/>
    </row>
    <row r="483" spans="1:7" s="41" customFormat="1" ht="12" customHeight="1" x14ac:dyDescent="0.25">
      <c r="A483" s="41">
        <v>613</v>
      </c>
      <c r="B483" s="144"/>
      <c r="C483" s="55" t="s">
        <v>372</v>
      </c>
      <c r="D483" s="56" t="s">
        <v>75</v>
      </c>
      <c r="E483" s="54">
        <v>10</v>
      </c>
      <c r="F483" s="351"/>
      <c r="G483" s="349">
        <f>E483*F483</f>
        <v>0</v>
      </c>
    </row>
    <row r="484" spans="1:7" s="41" customFormat="1" ht="12" customHeight="1" x14ac:dyDescent="0.25">
      <c r="B484" s="142"/>
      <c r="C484" s="50"/>
      <c r="D484" s="50"/>
      <c r="E484" s="51"/>
      <c r="F484" s="348"/>
      <c r="G484" s="349"/>
    </row>
    <row r="485" spans="1:7" s="41" customFormat="1" ht="24" customHeight="1" x14ac:dyDescent="0.25">
      <c r="A485" s="41">
        <v>614</v>
      </c>
      <c r="B485" s="141" t="s">
        <v>373</v>
      </c>
      <c r="C485" s="46" t="s">
        <v>374</v>
      </c>
      <c r="D485" s="56" t="s">
        <v>15</v>
      </c>
      <c r="E485" s="54">
        <f>3*2*1*20</f>
        <v>120</v>
      </c>
      <c r="F485" s="351"/>
      <c r="G485" s="349">
        <f>E485*F485</f>
        <v>0</v>
      </c>
    </row>
    <row r="486" spans="1:7" s="41" customFormat="1" ht="12" customHeight="1" x14ac:dyDescent="0.25">
      <c r="B486" s="142"/>
      <c r="C486" s="50"/>
      <c r="D486" s="50"/>
      <c r="E486" s="51"/>
      <c r="F486" s="348"/>
      <c r="G486" s="349"/>
    </row>
    <row r="487" spans="1:7" s="41" customFormat="1" ht="48" x14ac:dyDescent="0.25">
      <c r="A487" s="41">
        <v>615</v>
      </c>
      <c r="B487" s="141" t="s">
        <v>375</v>
      </c>
      <c r="C487" s="46" t="s">
        <v>376</v>
      </c>
      <c r="D487" s="56" t="s">
        <v>75</v>
      </c>
      <c r="E487" s="48">
        <v>2</v>
      </c>
      <c r="F487" s="351"/>
      <c r="G487" s="349">
        <f>E487*F487</f>
        <v>0</v>
      </c>
    </row>
    <row r="488" spans="1:7" s="41" customFormat="1" ht="12" customHeight="1" x14ac:dyDescent="0.25">
      <c r="B488" s="142"/>
      <c r="C488" s="50"/>
      <c r="D488" s="50"/>
      <c r="E488" s="51"/>
      <c r="F488" s="348"/>
      <c r="G488" s="349"/>
    </row>
    <row r="489" spans="1:7" s="41" customFormat="1" ht="12" customHeight="1" x14ac:dyDescent="0.25">
      <c r="A489" s="41">
        <v>616</v>
      </c>
      <c r="B489" s="144"/>
      <c r="C489" s="46"/>
      <c r="D489" s="56"/>
      <c r="E489" s="54"/>
      <c r="F489" s="351"/>
      <c r="G489" s="349"/>
    </row>
    <row r="490" spans="1:7" s="41" customFormat="1" ht="12" customHeight="1" x14ac:dyDescent="0.25">
      <c r="B490" s="142"/>
      <c r="C490" s="71"/>
      <c r="D490" s="50"/>
      <c r="E490" s="51"/>
      <c r="F490" s="348"/>
      <c r="G490" s="349"/>
    </row>
    <row r="491" spans="1:7" s="41" customFormat="1" ht="12" customHeight="1" x14ac:dyDescent="0.25">
      <c r="A491" s="41">
        <v>617</v>
      </c>
      <c r="B491" s="144"/>
      <c r="C491" s="46"/>
      <c r="D491" s="56"/>
      <c r="E491" s="54"/>
      <c r="F491" s="351"/>
      <c r="G491" s="349"/>
    </row>
    <row r="492" spans="1:7" s="41" customFormat="1" ht="12" customHeight="1" x14ac:dyDescent="0.25">
      <c r="B492" s="142"/>
      <c r="C492" s="71"/>
      <c r="D492" s="50"/>
      <c r="E492" s="51"/>
      <c r="F492" s="348"/>
      <c r="G492" s="349"/>
    </row>
    <row r="493" spans="1:7" s="41" customFormat="1" ht="12" customHeight="1" x14ac:dyDescent="0.25">
      <c r="A493" s="41">
        <v>618</v>
      </c>
      <c r="B493" s="144"/>
      <c r="C493" s="46"/>
      <c r="D493" s="56"/>
      <c r="E493" s="54"/>
      <c r="F493" s="351"/>
      <c r="G493" s="349"/>
    </row>
    <row r="494" spans="1:7" s="41" customFormat="1" ht="12" customHeight="1" x14ac:dyDescent="0.25">
      <c r="B494" s="142"/>
      <c r="C494" s="71"/>
      <c r="D494" s="50"/>
      <c r="E494" s="51"/>
      <c r="F494" s="348"/>
      <c r="G494" s="349"/>
    </row>
    <row r="495" spans="1:7" s="41" customFormat="1" ht="12" customHeight="1" x14ac:dyDescent="0.25">
      <c r="A495" s="41">
        <v>619</v>
      </c>
      <c r="B495" s="144"/>
      <c r="C495" s="46"/>
      <c r="D495" s="56"/>
      <c r="E495" s="54"/>
      <c r="F495" s="351"/>
      <c r="G495" s="349"/>
    </row>
    <row r="496" spans="1:7" s="41" customFormat="1" ht="12" customHeight="1" x14ac:dyDescent="0.25">
      <c r="B496" s="142"/>
      <c r="C496" s="71"/>
      <c r="D496" s="50"/>
      <c r="E496" s="51"/>
      <c r="F496" s="348"/>
      <c r="G496" s="349"/>
    </row>
    <row r="497" spans="1:7" s="41" customFormat="1" ht="24" customHeight="1" x14ac:dyDescent="0.25">
      <c r="A497" s="41">
        <v>620</v>
      </c>
      <c r="B497" s="144"/>
      <c r="C497" s="46"/>
      <c r="D497" s="47"/>
      <c r="E497" s="48"/>
      <c r="F497" s="348"/>
      <c r="G497" s="349"/>
    </row>
    <row r="498" spans="1:7" s="41" customFormat="1" ht="12" customHeight="1" x14ac:dyDescent="0.25">
      <c r="B498" s="142"/>
      <c r="C498" s="71"/>
      <c r="D498" s="50"/>
      <c r="E498" s="51"/>
      <c r="F498" s="348"/>
      <c r="G498" s="349"/>
    </row>
    <row r="499" spans="1:7" s="41" customFormat="1" ht="12" customHeight="1" x14ac:dyDescent="0.25">
      <c r="A499" s="41">
        <v>621</v>
      </c>
      <c r="B499" s="144"/>
      <c r="C499" s="46"/>
      <c r="D499" s="56"/>
      <c r="E499" s="54"/>
      <c r="F499" s="351"/>
      <c r="G499" s="349"/>
    </row>
    <row r="500" spans="1:7" s="41" customFormat="1" ht="12" x14ac:dyDescent="0.25">
      <c r="B500" s="142"/>
      <c r="C500" s="65"/>
      <c r="D500" s="50"/>
      <c r="E500" s="51"/>
      <c r="F500" s="348"/>
      <c r="G500" s="349"/>
    </row>
    <row r="501" spans="1:7" s="59" customFormat="1" ht="20.100000000000001" customHeight="1" x14ac:dyDescent="0.25">
      <c r="B501" s="60" t="s">
        <v>54</v>
      </c>
      <c r="C501" s="61"/>
      <c r="D501" s="61"/>
      <c r="E501" s="62"/>
      <c r="F501" s="354"/>
      <c r="G501" s="355">
        <f>SUM(G451:G500)</f>
        <v>0</v>
      </c>
    </row>
    <row r="502" spans="1:7" s="1" customFormat="1" ht="12" customHeight="1" x14ac:dyDescent="0.2">
      <c r="D502" s="63">
        <f>D446+1</f>
        <v>12</v>
      </c>
      <c r="E502" s="43"/>
      <c r="F502" s="344"/>
      <c r="G502" s="356"/>
    </row>
    <row r="503" spans="1:7" s="36" customFormat="1" ht="15" customHeight="1" x14ac:dyDescent="0.2">
      <c r="B503" s="37" t="s">
        <v>153</v>
      </c>
      <c r="E503" s="39"/>
      <c r="F503" s="342"/>
      <c r="G503" s="343"/>
    </row>
    <row r="504" spans="1:7" s="36" customFormat="1" ht="15" customHeight="1" x14ac:dyDescent="0.2">
      <c r="B504" s="42" t="s">
        <v>154</v>
      </c>
      <c r="E504" s="39"/>
      <c r="F504" s="342"/>
      <c r="G504" s="343"/>
    </row>
    <row r="505" spans="1:7" s="1" customFormat="1" ht="15" customHeight="1" x14ac:dyDescent="0.2">
      <c r="E505" s="43"/>
      <c r="F505" s="344"/>
      <c r="G505" s="345"/>
    </row>
    <row r="506" spans="1:7" s="41" customFormat="1" ht="15.4" customHeight="1" x14ac:dyDescent="0.25">
      <c r="B506" s="44" t="s">
        <v>155</v>
      </c>
      <c r="C506" s="44" t="s">
        <v>156</v>
      </c>
      <c r="D506" s="44" t="s">
        <v>157</v>
      </c>
      <c r="E506" s="45" t="s">
        <v>158</v>
      </c>
      <c r="F506" s="357" t="s">
        <v>159</v>
      </c>
      <c r="G506" s="358" t="s">
        <v>1309</v>
      </c>
    </row>
    <row r="507" spans="1:7" s="41" customFormat="1" ht="36" customHeight="1" x14ac:dyDescent="0.25">
      <c r="A507" s="41">
        <v>735</v>
      </c>
      <c r="B507" s="141" t="s">
        <v>377</v>
      </c>
      <c r="C507" s="46" t="s">
        <v>378</v>
      </c>
      <c r="D507" s="47"/>
      <c r="E507" s="48"/>
      <c r="F507" s="348"/>
      <c r="G507" s="349"/>
    </row>
    <row r="508" spans="1:7" s="41" customFormat="1" ht="12" customHeight="1" x14ac:dyDescent="0.25">
      <c r="B508" s="142"/>
      <c r="C508" s="50"/>
      <c r="D508" s="50"/>
      <c r="E508" s="51"/>
      <c r="F508" s="348"/>
      <c r="G508" s="349"/>
    </row>
    <row r="509" spans="1:7" s="41" customFormat="1" ht="12" customHeight="1" x14ac:dyDescent="0.25">
      <c r="A509" s="41">
        <v>736</v>
      </c>
      <c r="B509" s="141" t="s">
        <v>379</v>
      </c>
      <c r="C509" s="46" t="s">
        <v>380</v>
      </c>
      <c r="D509" s="47"/>
      <c r="E509" s="48"/>
      <c r="F509" s="348"/>
      <c r="G509" s="349"/>
    </row>
    <row r="510" spans="1:7" s="41" customFormat="1" ht="12" customHeight="1" x14ac:dyDescent="0.25">
      <c r="B510" s="142"/>
      <c r="C510" s="50"/>
      <c r="D510" s="50"/>
      <c r="E510" s="51"/>
      <c r="F510" s="348"/>
      <c r="G510" s="349"/>
    </row>
    <row r="511" spans="1:7" s="41" customFormat="1" ht="12" customHeight="1" x14ac:dyDescent="0.25">
      <c r="A511" s="41">
        <v>737</v>
      </c>
      <c r="B511" s="144"/>
      <c r="C511" s="55" t="s">
        <v>381</v>
      </c>
      <c r="D511" s="56" t="s">
        <v>136</v>
      </c>
      <c r="E511" s="48">
        <v>3049.35</v>
      </c>
      <c r="F511" s="359"/>
      <c r="G511" s="349">
        <f>E511*F511</f>
        <v>0</v>
      </c>
    </row>
    <row r="512" spans="1:7" s="41" customFormat="1" ht="12" customHeight="1" x14ac:dyDescent="0.25">
      <c r="B512" s="142"/>
      <c r="C512" s="65"/>
      <c r="D512" s="50"/>
      <c r="E512" s="51"/>
      <c r="F512" s="348"/>
      <c r="G512" s="349"/>
    </row>
    <row r="513" spans="1:7" s="41" customFormat="1" ht="12" customHeight="1" x14ac:dyDescent="0.25">
      <c r="A513" s="41">
        <v>738</v>
      </c>
      <c r="B513" s="141" t="s">
        <v>382</v>
      </c>
      <c r="C513" s="46" t="s">
        <v>383</v>
      </c>
      <c r="D513" s="47"/>
      <c r="E513" s="54">
        <v>0</v>
      </c>
      <c r="F513" s="351"/>
      <c r="G513" s="349"/>
    </row>
    <row r="514" spans="1:7" s="41" customFormat="1" ht="12" customHeight="1" x14ac:dyDescent="0.25">
      <c r="B514" s="142"/>
      <c r="C514" s="50"/>
      <c r="D514" s="50"/>
      <c r="E514" s="51"/>
      <c r="F514" s="348"/>
      <c r="G514" s="349"/>
    </row>
    <row r="515" spans="1:7" s="41" customFormat="1" ht="12" customHeight="1" x14ac:dyDescent="0.25">
      <c r="A515" s="41">
        <v>739</v>
      </c>
      <c r="B515" s="144"/>
      <c r="C515" s="55" t="s">
        <v>384</v>
      </c>
      <c r="D515" s="47"/>
      <c r="E515" s="54">
        <v>0</v>
      </c>
      <c r="F515" s="351"/>
      <c r="G515" s="349"/>
    </row>
    <row r="516" spans="1:7" s="41" customFormat="1" ht="12" customHeight="1" x14ac:dyDescent="0.25">
      <c r="B516" s="142"/>
      <c r="C516" s="50"/>
      <c r="D516" s="50"/>
      <c r="E516" s="51"/>
      <c r="F516" s="348"/>
      <c r="G516" s="349"/>
    </row>
    <row r="517" spans="1:7" s="41" customFormat="1" ht="12" customHeight="1" x14ac:dyDescent="0.25">
      <c r="A517" s="41">
        <v>740</v>
      </c>
      <c r="B517" s="144"/>
      <c r="C517" s="55" t="s">
        <v>385</v>
      </c>
      <c r="D517" s="56" t="s">
        <v>136</v>
      </c>
      <c r="E517" s="54">
        <v>3049.35</v>
      </c>
      <c r="F517" s="359"/>
      <c r="G517" s="349">
        <f>E517*F517</f>
        <v>0</v>
      </c>
    </row>
    <row r="518" spans="1:7" s="41" customFormat="1" ht="12" customHeight="1" x14ac:dyDescent="0.25">
      <c r="B518" s="142"/>
      <c r="C518" s="50"/>
      <c r="D518" s="50"/>
      <c r="E518" s="51"/>
      <c r="F518" s="348"/>
      <c r="G518" s="349"/>
    </row>
    <row r="519" spans="1:7" s="41" customFormat="1" ht="12" customHeight="1" x14ac:dyDescent="0.25">
      <c r="A519" s="41">
        <v>741</v>
      </c>
      <c r="B519" s="144"/>
      <c r="C519" s="55" t="s">
        <v>386</v>
      </c>
      <c r="D519" s="56" t="s">
        <v>136</v>
      </c>
      <c r="E519" s="54">
        <v>114.46</v>
      </c>
      <c r="F519" s="359"/>
      <c r="G519" s="349">
        <f>E519*F519</f>
        <v>0</v>
      </c>
    </row>
    <row r="520" spans="1:7" s="41" customFormat="1" ht="12" customHeight="1" x14ac:dyDescent="0.25">
      <c r="B520" s="142"/>
      <c r="C520" s="50"/>
      <c r="D520" s="50"/>
      <c r="E520" s="51"/>
      <c r="F520" s="348"/>
      <c r="G520" s="349"/>
    </row>
    <row r="521" spans="1:7" s="41" customFormat="1" ht="12" customHeight="1" x14ac:dyDescent="0.25">
      <c r="A521" s="41">
        <v>742</v>
      </c>
      <c r="B521" s="144"/>
      <c r="C521" s="55" t="s">
        <v>387</v>
      </c>
      <c r="D521" s="56" t="s">
        <v>136</v>
      </c>
      <c r="E521" s="54">
        <v>0</v>
      </c>
      <c r="F521" s="359"/>
      <c r="G521" s="176" t="s">
        <v>263</v>
      </c>
    </row>
    <row r="522" spans="1:7" s="41" customFormat="1" ht="12" customHeight="1" x14ac:dyDescent="0.25">
      <c r="B522" s="142"/>
      <c r="C522" s="65"/>
      <c r="D522" s="50"/>
      <c r="E522" s="51"/>
      <c r="F522" s="348"/>
      <c r="G522" s="349"/>
    </row>
    <row r="523" spans="1:7" s="41" customFormat="1" ht="12" customHeight="1" x14ac:dyDescent="0.25">
      <c r="A523" s="41">
        <v>743</v>
      </c>
      <c r="B523" s="144"/>
      <c r="C523" s="55" t="s">
        <v>388</v>
      </c>
      <c r="D523" s="47"/>
      <c r="E523" s="54"/>
      <c r="F523" s="351"/>
      <c r="G523" s="360"/>
    </row>
    <row r="524" spans="1:7" s="41" customFormat="1" ht="12" customHeight="1" x14ac:dyDescent="0.25">
      <c r="B524" s="142"/>
      <c r="C524" s="50"/>
      <c r="D524" s="50"/>
      <c r="E524" s="51"/>
      <c r="F524" s="348"/>
      <c r="G524" s="349"/>
    </row>
    <row r="525" spans="1:7" s="41" customFormat="1" ht="12" customHeight="1" x14ac:dyDescent="0.25">
      <c r="A525" s="41">
        <v>744</v>
      </c>
      <c r="B525" s="144"/>
      <c r="C525" s="55" t="s">
        <v>389</v>
      </c>
      <c r="D525" s="56" t="s">
        <v>136</v>
      </c>
      <c r="E525" s="54">
        <v>0</v>
      </c>
      <c r="F525" s="351"/>
      <c r="G525" s="349"/>
    </row>
    <row r="526" spans="1:7" s="41" customFormat="1" ht="12" customHeight="1" x14ac:dyDescent="0.25">
      <c r="B526" s="142"/>
      <c r="C526" s="50"/>
      <c r="D526" s="50"/>
      <c r="E526" s="51"/>
      <c r="F526" s="348"/>
      <c r="G526" s="349"/>
    </row>
    <row r="527" spans="1:7" s="41" customFormat="1" ht="12" customHeight="1" x14ac:dyDescent="0.25">
      <c r="A527" s="41">
        <v>745</v>
      </c>
      <c r="B527" s="144"/>
      <c r="C527" s="55" t="s">
        <v>390</v>
      </c>
      <c r="D527" s="56" t="s">
        <v>136</v>
      </c>
      <c r="E527" s="54">
        <v>3049.35</v>
      </c>
      <c r="F527" s="351"/>
      <c r="G527" s="176" t="s">
        <v>263</v>
      </c>
    </row>
    <row r="528" spans="1:7" s="41" customFormat="1" ht="12" customHeight="1" x14ac:dyDescent="0.25">
      <c r="B528" s="142"/>
      <c r="C528" s="50"/>
      <c r="D528" s="50"/>
      <c r="E528" s="51"/>
      <c r="F528" s="348"/>
      <c r="G528" s="349"/>
    </row>
    <row r="529" spans="1:7" s="41" customFormat="1" ht="12" customHeight="1" x14ac:dyDescent="0.25">
      <c r="A529" s="41">
        <v>746</v>
      </c>
      <c r="B529" s="141" t="s">
        <v>391</v>
      </c>
      <c r="C529" s="46" t="s">
        <v>392</v>
      </c>
      <c r="D529" s="56"/>
      <c r="E529" s="54"/>
      <c r="F529" s="351"/>
      <c r="G529" s="360"/>
    </row>
    <row r="530" spans="1:7" s="41" customFormat="1" ht="12" customHeight="1" x14ac:dyDescent="0.25">
      <c r="B530" s="142"/>
      <c r="C530" s="71"/>
      <c r="D530" s="50"/>
      <c r="E530" s="51"/>
      <c r="F530" s="348"/>
      <c r="G530" s="349"/>
    </row>
    <row r="531" spans="1:7" s="41" customFormat="1" ht="12" customHeight="1" x14ac:dyDescent="0.25">
      <c r="A531" s="41">
        <v>747</v>
      </c>
      <c r="B531" s="144"/>
      <c r="C531" s="46" t="s">
        <v>393</v>
      </c>
      <c r="D531" s="56" t="s">
        <v>136</v>
      </c>
      <c r="E531" s="54">
        <v>110</v>
      </c>
      <c r="F531" s="359"/>
      <c r="G531" s="349">
        <f>E531*F531</f>
        <v>0</v>
      </c>
    </row>
    <row r="532" spans="1:7" s="41" customFormat="1" ht="12" customHeight="1" x14ac:dyDescent="0.25">
      <c r="B532" s="142"/>
      <c r="C532" s="65"/>
      <c r="D532" s="50"/>
      <c r="E532" s="51"/>
      <c r="F532" s="348"/>
      <c r="G532" s="349"/>
    </row>
    <row r="533" spans="1:7" s="41" customFormat="1" ht="12" customHeight="1" x14ac:dyDescent="0.25">
      <c r="A533" s="41">
        <v>748</v>
      </c>
      <c r="B533" s="141" t="s">
        <v>394</v>
      </c>
      <c r="C533" s="46" t="s">
        <v>395</v>
      </c>
      <c r="D533" s="47"/>
      <c r="E533" s="54"/>
      <c r="F533" s="351"/>
      <c r="G533" s="360"/>
    </row>
    <row r="534" spans="1:7" s="41" customFormat="1" ht="12" customHeight="1" x14ac:dyDescent="0.25">
      <c r="B534" s="142"/>
      <c r="C534" s="50"/>
      <c r="D534" s="50"/>
      <c r="E534" s="51"/>
      <c r="F534" s="348"/>
      <c r="G534" s="349"/>
    </row>
    <row r="535" spans="1:7" s="41" customFormat="1" ht="12" customHeight="1" x14ac:dyDescent="0.25">
      <c r="A535" s="41">
        <v>749</v>
      </c>
      <c r="B535" s="144"/>
      <c r="C535" s="55" t="s">
        <v>396</v>
      </c>
      <c r="D535" s="56" t="s">
        <v>75</v>
      </c>
      <c r="E535" s="54">
        <v>12</v>
      </c>
      <c r="F535" s="359"/>
      <c r="G535" s="349">
        <f>E535*F535</f>
        <v>0</v>
      </c>
    </row>
    <row r="536" spans="1:7" s="41" customFormat="1" ht="12" customHeight="1" x14ac:dyDescent="0.25">
      <c r="B536" s="142"/>
      <c r="C536" s="50"/>
      <c r="D536" s="50"/>
      <c r="E536" s="51"/>
      <c r="F536" s="348"/>
      <c r="G536" s="349"/>
    </row>
    <row r="537" spans="1:7" s="41" customFormat="1" ht="12" customHeight="1" x14ac:dyDescent="0.25">
      <c r="A537" s="41">
        <v>750</v>
      </c>
      <c r="B537" s="144"/>
      <c r="C537" s="55" t="s">
        <v>397</v>
      </c>
      <c r="D537" s="56" t="s">
        <v>75</v>
      </c>
      <c r="E537" s="54">
        <v>12</v>
      </c>
      <c r="F537" s="359"/>
      <c r="G537" s="349">
        <f>E537*F537</f>
        <v>0</v>
      </c>
    </row>
    <row r="538" spans="1:7" s="41" customFormat="1" ht="12" customHeight="1" x14ac:dyDescent="0.25">
      <c r="B538" s="142"/>
      <c r="C538" s="50"/>
      <c r="D538" s="50"/>
      <c r="E538" s="51"/>
      <c r="F538" s="348"/>
      <c r="G538" s="349"/>
    </row>
    <row r="539" spans="1:7" s="41" customFormat="1" ht="12" customHeight="1" x14ac:dyDescent="0.25">
      <c r="A539" s="41">
        <v>751</v>
      </c>
      <c r="B539" s="144"/>
      <c r="C539" s="55" t="s">
        <v>398</v>
      </c>
      <c r="D539" s="56" t="s">
        <v>75</v>
      </c>
      <c r="E539" s="54">
        <v>12</v>
      </c>
      <c r="F539" s="359"/>
      <c r="G539" s="349">
        <f>E539*F539</f>
        <v>0</v>
      </c>
    </row>
    <row r="540" spans="1:7" s="41" customFormat="1" ht="12" customHeight="1" x14ac:dyDescent="0.25">
      <c r="B540" s="142"/>
      <c r="C540" s="50"/>
      <c r="D540" s="50"/>
      <c r="E540" s="51"/>
      <c r="F540" s="348"/>
      <c r="G540" s="349"/>
    </row>
    <row r="541" spans="1:7" s="41" customFormat="1" ht="12" customHeight="1" x14ac:dyDescent="0.25">
      <c r="A541" s="41">
        <v>752</v>
      </c>
      <c r="B541" s="141" t="s">
        <v>399</v>
      </c>
      <c r="C541" s="46" t="s">
        <v>400</v>
      </c>
      <c r="D541" s="47"/>
      <c r="E541" s="48"/>
      <c r="F541" s="348"/>
      <c r="G541" s="349"/>
    </row>
    <row r="542" spans="1:7" s="41" customFormat="1" ht="12" customHeight="1" x14ac:dyDescent="0.25">
      <c r="B542" s="142"/>
      <c r="C542" s="50"/>
      <c r="D542" s="50"/>
      <c r="E542" s="51"/>
      <c r="F542" s="348"/>
      <c r="G542" s="349"/>
    </row>
    <row r="543" spans="1:7" s="41" customFormat="1" ht="12" customHeight="1" x14ac:dyDescent="0.25">
      <c r="A543" s="41">
        <v>753</v>
      </c>
      <c r="B543" s="144"/>
      <c r="C543" s="55" t="s">
        <v>401</v>
      </c>
      <c r="D543" s="56" t="s">
        <v>66</v>
      </c>
      <c r="E543" s="54">
        <v>725.04</v>
      </c>
      <c r="F543" s="359"/>
      <c r="G543" s="349">
        <f>E543*F543</f>
        <v>0</v>
      </c>
    </row>
    <row r="544" spans="1:7" s="41" customFormat="1" ht="12" customHeight="1" x14ac:dyDescent="0.25">
      <c r="B544" s="142"/>
      <c r="C544" s="50"/>
      <c r="D544" s="50"/>
      <c r="E544" s="51"/>
      <c r="F544" s="348"/>
      <c r="G544" s="349"/>
    </row>
    <row r="545" spans="1:7" s="41" customFormat="1" ht="12" customHeight="1" x14ac:dyDescent="0.25">
      <c r="A545" s="41">
        <v>754</v>
      </c>
      <c r="B545" s="144"/>
      <c r="C545" s="55" t="s">
        <v>402</v>
      </c>
      <c r="D545" s="56" t="s">
        <v>66</v>
      </c>
      <c r="E545" s="54">
        <v>241.68</v>
      </c>
      <c r="F545" s="359"/>
      <c r="G545" s="349">
        <f>E545*F545</f>
        <v>0</v>
      </c>
    </row>
    <row r="546" spans="1:7" s="41" customFormat="1" ht="12" customHeight="1" x14ac:dyDescent="0.25">
      <c r="B546" s="142"/>
      <c r="C546" s="50"/>
      <c r="D546" s="50"/>
      <c r="E546" s="51"/>
      <c r="F546" s="348"/>
      <c r="G546" s="349"/>
    </row>
    <row r="547" spans="1:7" s="41" customFormat="1" ht="12" customHeight="1" x14ac:dyDescent="0.25">
      <c r="A547" s="41">
        <v>755</v>
      </c>
      <c r="B547" s="141" t="s">
        <v>403</v>
      </c>
      <c r="C547" s="46" t="s">
        <v>404</v>
      </c>
      <c r="D547" s="47"/>
      <c r="E547" s="54"/>
      <c r="F547" s="351"/>
      <c r="G547" s="360"/>
    </row>
    <row r="548" spans="1:7" s="41" customFormat="1" ht="12" customHeight="1" x14ac:dyDescent="0.25">
      <c r="B548" s="142"/>
      <c r="C548" s="50"/>
      <c r="D548" s="50"/>
      <c r="E548" s="51"/>
      <c r="F548" s="348"/>
      <c r="G548" s="349"/>
    </row>
    <row r="549" spans="1:7" s="41" customFormat="1" ht="12" customHeight="1" x14ac:dyDescent="0.25">
      <c r="A549" s="41">
        <v>756</v>
      </c>
      <c r="B549" s="144"/>
      <c r="C549" s="55" t="s">
        <v>405</v>
      </c>
      <c r="D549" s="56" t="s">
        <v>15</v>
      </c>
      <c r="E549" s="54">
        <v>96.67</v>
      </c>
      <c r="F549" s="359"/>
      <c r="G549" s="349">
        <f>E549*F549</f>
        <v>0</v>
      </c>
    </row>
    <row r="550" spans="1:7" s="41" customFormat="1" ht="12" customHeight="1" x14ac:dyDescent="0.25">
      <c r="B550" s="142"/>
      <c r="C550" s="50"/>
      <c r="D550" s="50"/>
      <c r="E550" s="51"/>
      <c r="F550" s="348"/>
      <c r="G550" s="349"/>
    </row>
    <row r="551" spans="1:7" s="41" customFormat="1" ht="12" customHeight="1" x14ac:dyDescent="0.25">
      <c r="A551" s="41">
        <v>757</v>
      </c>
      <c r="B551" s="144"/>
      <c r="C551" s="55" t="s">
        <v>406</v>
      </c>
      <c r="D551" s="56" t="s">
        <v>66</v>
      </c>
      <c r="E551" s="54">
        <v>966.72</v>
      </c>
      <c r="F551" s="359"/>
      <c r="G551" s="349">
        <f>E551*F551</f>
        <v>0</v>
      </c>
    </row>
    <row r="552" spans="1:7" s="41" customFormat="1" ht="12" customHeight="1" x14ac:dyDescent="0.25">
      <c r="B552" s="142"/>
      <c r="C552" s="50"/>
      <c r="D552" s="50"/>
      <c r="E552" s="51"/>
      <c r="F552" s="348"/>
      <c r="G552" s="349"/>
    </row>
    <row r="553" spans="1:7" s="41" customFormat="1" ht="12" customHeight="1" x14ac:dyDescent="0.25">
      <c r="A553" s="41">
        <v>758</v>
      </c>
      <c r="B553" s="141" t="s">
        <v>407</v>
      </c>
      <c r="C553" s="46" t="s">
        <v>408</v>
      </c>
      <c r="D553" s="47"/>
      <c r="E553" s="48"/>
      <c r="F553" s="348"/>
      <c r="G553" s="349"/>
    </row>
    <row r="554" spans="1:7" s="41" customFormat="1" ht="12" customHeight="1" x14ac:dyDescent="0.25">
      <c r="B554" s="142"/>
      <c r="C554" s="50"/>
      <c r="D554" s="50"/>
      <c r="E554" s="51"/>
      <c r="F554" s="348"/>
      <c r="G554" s="349"/>
    </row>
    <row r="555" spans="1:7" s="41" customFormat="1" ht="12" customHeight="1" x14ac:dyDescent="0.25">
      <c r="A555" s="41">
        <v>759</v>
      </c>
      <c r="B555" s="144"/>
      <c r="C555" s="55" t="s">
        <v>409</v>
      </c>
      <c r="D555" s="56" t="s">
        <v>66</v>
      </c>
      <c r="E555" s="54">
        <v>96.67</v>
      </c>
      <c r="F555" s="359"/>
      <c r="G555" s="349">
        <f>E555*F555</f>
        <v>0</v>
      </c>
    </row>
    <row r="556" spans="1:7" s="41" customFormat="1" ht="12" customHeight="1" x14ac:dyDescent="0.25">
      <c r="B556" s="142"/>
      <c r="C556" s="50"/>
      <c r="D556" s="50"/>
      <c r="E556" s="51"/>
      <c r="F556" s="348"/>
      <c r="G556" s="349"/>
    </row>
    <row r="557" spans="1:7" s="41" customFormat="1" ht="12" customHeight="1" x14ac:dyDescent="0.25">
      <c r="A557" s="41">
        <v>760</v>
      </c>
      <c r="B557" s="144"/>
      <c r="C557" s="55" t="s">
        <v>410</v>
      </c>
      <c r="D557" s="56" t="s">
        <v>66</v>
      </c>
      <c r="E557" s="54">
        <v>0</v>
      </c>
      <c r="F557" s="359"/>
      <c r="G557" s="176" t="s">
        <v>263</v>
      </c>
    </row>
    <row r="558" spans="1:7" s="41" customFormat="1" ht="12" customHeight="1" x14ac:dyDescent="0.25">
      <c r="B558" s="142"/>
      <c r="C558" s="50"/>
      <c r="D558" s="50"/>
      <c r="E558" s="51"/>
      <c r="F558" s="348"/>
      <c r="G558" s="349"/>
    </row>
    <row r="559" spans="1:7" s="41" customFormat="1" ht="24" x14ac:dyDescent="0.25">
      <c r="A559" s="41">
        <v>761</v>
      </c>
      <c r="B559" s="141" t="s">
        <v>411</v>
      </c>
      <c r="C559" s="46" t="s">
        <v>412</v>
      </c>
      <c r="D559" s="56" t="s">
        <v>136</v>
      </c>
      <c r="E559" s="54">
        <v>96.67</v>
      </c>
      <c r="F559" s="359"/>
      <c r="G559" s="349">
        <f>E559*F559</f>
        <v>0</v>
      </c>
    </row>
    <row r="560" spans="1:7" s="41" customFormat="1" ht="12" customHeight="1" x14ac:dyDescent="0.25">
      <c r="B560" s="142"/>
      <c r="C560" s="65"/>
      <c r="D560" s="50"/>
      <c r="E560" s="51"/>
      <c r="F560" s="348"/>
      <c r="G560" s="349"/>
    </row>
    <row r="561" spans="1:7" s="41" customFormat="1" ht="12" customHeight="1" x14ac:dyDescent="0.25">
      <c r="A561" s="41">
        <v>762</v>
      </c>
      <c r="B561" s="141" t="s">
        <v>413</v>
      </c>
      <c r="C561" s="46" t="s">
        <v>414</v>
      </c>
      <c r="D561" s="47"/>
      <c r="E561" s="54"/>
      <c r="F561" s="351"/>
      <c r="G561" s="360"/>
    </row>
    <row r="562" spans="1:7" s="41" customFormat="1" ht="12" customHeight="1" x14ac:dyDescent="0.25">
      <c r="B562" s="142"/>
      <c r="C562" s="50"/>
      <c r="D562" s="50"/>
      <c r="E562" s="51"/>
      <c r="F562" s="348"/>
      <c r="G562" s="349"/>
    </row>
    <row r="563" spans="1:7" s="41" customFormat="1" ht="12" customHeight="1" x14ac:dyDescent="0.25">
      <c r="A563" s="41">
        <v>763</v>
      </c>
      <c r="B563" s="144"/>
      <c r="C563" s="55" t="s">
        <v>415</v>
      </c>
      <c r="D563" s="56" t="s">
        <v>15</v>
      </c>
      <c r="E563" s="54">
        <v>5.5</v>
      </c>
      <c r="F563" s="359"/>
      <c r="G563" s="349">
        <f>E563*F563</f>
        <v>0</v>
      </c>
    </row>
    <row r="564" spans="1:7" s="41" customFormat="1" ht="12" customHeight="1" x14ac:dyDescent="0.25">
      <c r="B564" s="142"/>
      <c r="C564" s="50"/>
      <c r="D564" s="50"/>
      <c r="E564" s="51"/>
      <c r="F564" s="348"/>
      <c r="G564" s="349"/>
    </row>
    <row r="565" spans="1:7" s="41" customFormat="1" ht="12" customHeight="1" x14ac:dyDescent="0.25">
      <c r="A565" s="41">
        <v>764</v>
      </c>
      <c r="B565" s="141" t="s">
        <v>416</v>
      </c>
      <c r="C565" s="46" t="s">
        <v>345</v>
      </c>
      <c r="D565" s="47"/>
      <c r="E565" s="54"/>
      <c r="F565" s="351"/>
      <c r="G565" s="360"/>
    </row>
    <row r="566" spans="1:7" s="41" customFormat="1" ht="12" customHeight="1" x14ac:dyDescent="0.25">
      <c r="B566" s="142"/>
      <c r="C566" s="50"/>
      <c r="D566" s="50"/>
      <c r="E566" s="51"/>
      <c r="F566" s="348"/>
      <c r="G566" s="349"/>
    </row>
    <row r="567" spans="1:7" s="41" customFormat="1" ht="12" customHeight="1" x14ac:dyDescent="0.25">
      <c r="A567" s="41">
        <v>765</v>
      </c>
      <c r="B567" s="144"/>
      <c r="C567" s="55" t="s">
        <v>348</v>
      </c>
      <c r="D567" s="56" t="s">
        <v>347</v>
      </c>
      <c r="E567" s="54">
        <v>0</v>
      </c>
      <c r="F567" s="359"/>
      <c r="G567" s="176" t="s">
        <v>263</v>
      </c>
    </row>
    <row r="568" spans="1:7" s="41" customFormat="1" ht="12" customHeight="1" x14ac:dyDescent="0.25">
      <c r="B568" s="142"/>
      <c r="C568" s="50"/>
      <c r="D568" s="50"/>
      <c r="E568" s="51"/>
      <c r="F568" s="348"/>
      <c r="G568" s="349"/>
    </row>
    <row r="569" spans="1:7" s="41" customFormat="1" ht="12" customHeight="1" x14ac:dyDescent="0.25">
      <c r="A569" s="41">
        <v>766</v>
      </c>
      <c r="B569" s="144"/>
      <c r="C569" s="55" t="s">
        <v>349</v>
      </c>
      <c r="D569" s="56" t="s">
        <v>350</v>
      </c>
      <c r="E569" s="54">
        <v>0</v>
      </c>
      <c r="F569" s="359"/>
      <c r="G569" s="176" t="s">
        <v>263</v>
      </c>
    </row>
    <row r="570" spans="1:7" s="41" customFormat="1" ht="12" customHeight="1" x14ac:dyDescent="0.25">
      <c r="B570" s="142"/>
      <c r="C570" s="65"/>
      <c r="D570" s="50"/>
      <c r="E570" s="51"/>
      <c r="F570" s="348"/>
      <c r="G570" s="349"/>
    </row>
    <row r="571" spans="1:7" s="59" customFormat="1" ht="20.100000000000001" customHeight="1" x14ac:dyDescent="0.25">
      <c r="B571" s="60" t="s">
        <v>42</v>
      </c>
      <c r="C571" s="61"/>
      <c r="D571" s="61"/>
      <c r="E571" s="62"/>
      <c r="F571" s="354"/>
      <c r="G571" s="355">
        <f>SUM(G507:G570)</f>
        <v>0</v>
      </c>
    </row>
    <row r="572" spans="1:7" s="1" customFormat="1" ht="12" customHeight="1" x14ac:dyDescent="0.2">
      <c r="D572" s="63">
        <f>D502+1</f>
        <v>13</v>
      </c>
      <c r="E572" s="43"/>
      <c r="F572" s="344"/>
      <c r="G572" s="356"/>
    </row>
    <row r="573" spans="1:7" s="36" customFormat="1" ht="15" customHeight="1" x14ac:dyDescent="0.2">
      <c r="B573" s="37" t="s">
        <v>153</v>
      </c>
      <c r="E573" s="39"/>
      <c r="F573" s="342"/>
      <c r="G573" s="343"/>
    </row>
    <row r="574" spans="1:7" s="36" customFormat="1" ht="15" customHeight="1" x14ac:dyDescent="0.2">
      <c r="B574" s="42" t="s">
        <v>154</v>
      </c>
      <c r="E574" s="39"/>
      <c r="F574" s="342"/>
      <c r="G574" s="343"/>
    </row>
    <row r="575" spans="1:7" s="1" customFormat="1" ht="15" customHeight="1" x14ac:dyDescent="0.2">
      <c r="E575" s="43"/>
      <c r="F575" s="344"/>
      <c r="G575" s="345"/>
    </row>
    <row r="576" spans="1:7" s="41" customFormat="1" ht="15.4" customHeight="1" x14ac:dyDescent="0.25">
      <c r="B576" s="44" t="s">
        <v>155</v>
      </c>
      <c r="C576" s="44" t="s">
        <v>156</v>
      </c>
      <c r="D576" s="44" t="s">
        <v>157</v>
      </c>
      <c r="E576" s="45" t="s">
        <v>158</v>
      </c>
      <c r="F576" s="357" t="s">
        <v>159</v>
      </c>
      <c r="G576" s="358" t="s">
        <v>1309</v>
      </c>
    </row>
    <row r="577" spans="1:7" s="59" customFormat="1" ht="20.100000000000001" customHeight="1" x14ac:dyDescent="0.25">
      <c r="B577" s="60" t="s">
        <v>43</v>
      </c>
      <c r="C577" s="61"/>
      <c r="D577" s="61"/>
      <c r="E577" s="62"/>
      <c r="F577" s="354"/>
      <c r="G577" s="355">
        <f>+G571</f>
        <v>0</v>
      </c>
    </row>
    <row r="578" spans="1:7" s="41" customFormat="1" ht="12" customHeight="1" x14ac:dyDescent="0.25">
      <c r="A578" s="41">
        <v>834</v>
      </c>
      <c r="B578" s="141" t="s">
        <v>417</v>
      </c>
      <c r="C578" s="46" t="s">
        <v>418</v>
      </c>
      <c r="D578" s="56" t="s">
        <v>66</v>
      </c>
      <c r="E578" s="54">
        <v>966.72</v>
      </c>
      <c r="F578" s="359"/>
      <c r="G578" s="349">
        <f>E578*F578</f>
        <v>0</v>
      </c>
    </row>
    <row r="579" spans="1:7" s="41" customFormat="1" ht="12" customHeight="1" x14ac:dyDescent="0.25">
      <c r="B579" s="142"/>
      <c r="C579" s="50"/>
      <c r="D579" s="50"/>
      <c r="E579" s="51"/>
      <c r="F579" s="348"/>
      <c r="G579" s="349"/>
    </row>
    <row r="580" spans="1:7" s="41" customFormat="1" ht="12" customHeight="1" x14ac:dyDescent="0.25">
      <c r="A580" s="41">
        <v>835</v>
      </c>
      <c r="B580" s="141" t="s">
        <v>419</v>
      </c>
      <c r="C580" s="46" t="s">
        <v>420</v>
      </c>
      <c r="D580" s="56" t="s">
        <v>136</v>
      </c>
      <c r="E580" s="54">
        <v>3049.35</v>
      </c>
      <c r="F580" s="359"/>
      <c r="G580" s="349">
        <f>E580*F580</f>
        <v>0</v>
      </c>
    </row>
    <row r="581" spans="1:7" s="41" customFormat="1" ht="12" customHeight="1" x14ac:dyDescent="0.25">
      <c r="B581" s="142"/>
      <c r="C581" s="50"/>
      <c r="D581" s="50"/>
      <c r="E581" s="51"/>
      <c r="F581" s="348"/>
      <c r="G581" s="349"/>
    </row>
    <row r="582" spans="1:7" s="41" customFormat="1" ht="12" customHeight="1" x14ac:dyDescent="0.25">
      <c r="A582" s="41">
        <v>836</v>
      </c>
      <c r="B582" s="141" t="s">
        <v>421</v>
      </c>
      <c r="C582" s="46" t="s">
        <v>422</v>
      </c>
      <c r="D582" s="56" t="s">
        <v>75</v>
      </c>
      <c r="E582" s="54">
        <v>17</v>
      </c>
      <c r="F582" s="359"/>
      <c r="G582" s="349">
        <f>E582*F582</f>
        <v>0</v>
      </c>
    </row>
    <row r="583" spans="1:7" s="41" customFormat="1" ht="12" customHeight="1" x14ac:dyDescent="0.25">
      <c r="B583" s="142"/>
      <c r="C583" s="50"/>
      <c r="D583" s="50"/>
      <c r="E583" s="51"/>
      <c r="F583" s="348"/>
      <c r="G583" s="349"/>
    </row>
    <row r="584" spans="1:7" s="41" customFormat="1" ht="12" customHeight="1" x14ac:dyDescent="0.25">
      <c r="A584" s="41">
        <v>837</v>
      </c>
      <c r="B584" s="141" t="s">
        <v>423</v>
      </c>
      <c r="C584" s="46" t="s">
        <v>424</v>
      </c>
      <c r="D584" s="56" t="s">
        <v>15</v>
      </c>
      <c r="E584" s="54">
        <v>0</v>
      </c>
      <c r="F584" s="351"/>
      <c r="G584" s="349"/>
    </row>
    <row r="585" spans="1:7" s="41" customFormat="1" ht="12" customHeight="1" x14ac:dyDescent="0.25">
      <c r="B585" s="142"/>
      <c r="C585" s="50"/>
      <c r="D585" s="50"/>
      <c r="E585" s="51"/>
      <c r="F585" s="348"/>
      <c r="G585" s="349"/>
    </row>
    <row r="586" spans="1:7" s="41" customFormat="1" ht="27" customHeight="1" x14ac:dyDescent="0.25">
      <c r="A586" s="41">
        <v>838</v>
      </c>
      <c r="B586" s="141" t="s">
        <v>425</v>
      </c>
      <c r="C586" s="46" t="s">
        <v>426</v>
      </c>
      <c r="D586" s="47"/>
      <c r="E586" s="48"/>
      <c r="F586" s="348"/>
      <c r="G586" s="349"/>
    </row>
    <row r="587" spans="1:7" s="41" customFormat="1" ht="12" customHeight="1" x14ac:dyDescent="0.25">
      <c r="B587" s="142"/>
      <c r="C587" s="50"/>
      <c r="D587" s="50"/>
      <c r="E587" s="51"/>
      <c r="F587" s="348"/>
      <c r="G587" s="349"/>
    </row>
    <row r="588" spans="1:7" s="41" customFormat="1" ht="12" customHeight="1" x14ac:dyDescent="0.25">
      <c r="A588" s="41">
        <v>839</v>
      </c>
      <c r="B588" s="144"/>
      <c r="C588" s="55" t="s">
        <v>427</v>
      </c>
      <c r="D588" s="56" t="s">
        <v>136</v>
      </c>
      <c r="E588" s="54">
        <v>0</v>
      </c>
      <c r="F588" s="359"/>
      <c r="G588" s="176" t="s">
        <v>263</v>
      </c>
    </row>
    <row r="589" spans="1:7" s="41" customFormat="1" ht="12" customHeight="1" x14ac:dyDescent="0.25">
      <c r="B589" s="142"/>
      <c r="C589" s="50"/>
      <c r="D589" s="50"/>
      <c r="E589" s="51"/>
      <c r="F589" s="348"/>
      <c r="G589" s="349"/>
    </row>
    <row r="590" spans="1:7" s="41" customFormat="1" ht="12" customHeight="1" x14ac:dyDescent="0.25">
      <c r="A590" s="41">
        <v>840</v>
      </c>
      <c r="B590" s="144"/>
      <c r="C590" s="55" t="s">
        <v>428</v>
      </c>
      <c r="D590" s="56" t="s">
        <v>136</v>
      </c>
      <c r="E590" s="54">
        <v>0</v>
      </c>
      <c r="F590" s="359"/>
      <c r="G590" s="176" t="s">
        <v>263</v>
      </c>
    </row>
    <row r="591" spans="1:7" s="41" customFormat="1" ht="12" customHeight="1" x14ac:dyDescent="0.25">
      <c r="B591" s="142"/>
      <c r="C591" s="50"/>
      <c r="D591" s="50"/>
      <c r="E591" s="51"/>
      <c r="F591" s="348"/>
      <c r="G591" s="349"/>
    </row>
    <row r="592" spans="1:7" s="41" customFormat="1" ht="12" customHeight="1" x14ac:dyDescent="0.25">
      <c r="A592" s="41">
        <v>841</v>
      </c>
      <c r="B592" s="144"/>
      <c r="C592" s="55" t="s">
        <v>429</v>
      </c>
      <c r="D592" s="56" t="s">
        <v>136</v>
      </c>
      <c r="E592" s="54">
        <v>0</v>
      </c>
      <c r="F592" s="351"/>
      <c r="G592" s="349"/>
    </row>
    <row r="593" spans="1:7" s="41" customFormat="1" ht="12" customHeight="1" x14ac:dyDescent="0.25">
      <c r="B593" s="142"/>
      <c r="C593" s="50"/>
      <c r="D593" s="50"/>
      <c r="E593" s="51"/>
      <c r="F593" s="348"/>
      <c r="G593" s="349"/>
    </row>
    <row r="594" spans="1:7" s="41" customFormat="1" ht="12" customHeight="1" x14ac:dyDescent="0.25">
      <c r="A594" s="41">
        <v>842</v>
      </c>
      <c r="B594" s="141" t="s">
        <v>430</v>
      </c>
      <c r="C594" s="46" t="s">
        <v>431</v>
      </c>
      <c r="D594" s="56" t="s">
        <v>75</v>
      </c>
      <c r="E594" s="54">
        <v>44</v>
      </c>
      <c r="F594" s="359"/>
      <c r="G594" s="349">
        <f>E594*F594</f>
        <v>0</v>
      </c>
    </row>
    <row r="595" spans="1:7" s="41" customFormat="1" ht="12" customHeight="1" x14ac:dyDescent="0.25">
      <c r="B595" s="142"/>
      <c r="C595" s="65"/>
      <c r="D595" s="50"/>
      <c r="E595" s="51"/>
      <c r="F595" s="348"/>
      <c r="G595" s="349"/>
    </row>
    <row r="596" spans="1:7" s="41" customFormat="1" ht="12" customHeight="1" x14ac:dyDescent="0.25">
      <c r="A596" s="41">
        <v>843</v>
      </c>
      <c r="B596" s="144"/>
      <c r="C596" s="66"/>
      <c r="D596" s="47"/>
      <c r="E596" s="48"/>
      <c r="F596" s="348"/>
      <c r="G596" s="349"/>
    </row>
    <row r="597" spans="1:7" s="41" customFormat="1" ht="12" customHeight="1" x14ac:dyDescent="0.25">
      <c r="B597" s="142"/>
      <c r="C597" s="65"/>
      <c r="D597" s="50"/>
      <c r="E597" s="51"/>
      <c r="F597" s="348"/>
      <c r="G597" s="349"/>
    </row>
    <row r="598" spans="1:7" s="41" customFormat="1" ht="12" customHeight="1" x14ac:dyDescent="0.25">
      <c r="A598" s="41">
        <v>844</v>
      </c>
      <c r="B598" s="146"/>
      <c r="C598" s="66"/>
      <c r="D598" s="47"/>
      <c r="E598" s="48"/>
      <c r="F598" s="348"/>
      <c r="G598" s="349"/>
    </row>
    <row r="599" spans="1:7" s="41" customFormat="1" ht="12" customHeight="1" x14ac:dyDescent="0.25">
      <c r="B599" s="142"/>
      <c r="C599" s="65"/>
      <c r="D599" s="50"/>
      <c r="E599" s="51"/>
      <c r="F599" s="348"/>
      <c r="G599" s="349"/>
    </row>
    <row r="600" spans="1:7" s="41" customFormat="1" ht="12" customHeight="1" x14ac:dyDescent="0.25">
      <c r="A600" s="41">
        <v>845</v>
      </c>
      <c r="B600" s="144"/>
      <c r="C600" s="66"/>
      <c r="D600" s="47"/>
      <c r="E600" s="48"/>
      <c r="F600" s="348"/>
      <c r="G600" s="349"/>
    </row>
    <row r="601" spans="1:7" s="41" customFormat="1" ht="12" customHeight="1" x14ac:dyDescent="0.25">
      <c r="B601" s="142"/>
      <c r="C601" s="65"/>
      <c r="D601" s="50"/>
      <c r="E601" s="51"/>
      <c r="F601" s="348"/>
      <c r="G601" s="349"/>
    </row>
    <row r="602" spans="1:7" s="41" customFormat="1" ht="12" customHeight="1" x14ac:dyDescent="0.25">
      <c r="A602" s="41">
        <v>846</v>
      </c>
      <c r="B602" s="144"/>
      <c r="C602" s="66"/>
      <c r="D602" s="56"/>
      <c r="E602" s="54"/>
      <c r="F602" s="351"/>
      <c r="G602" s="360"/>
    </row>
    <row r="603" spans="1:7" s="41" customFormat="1" ht="12" customHeight="1" x14ac:dyDescent="0.25">
      <c r="B603" s="142"/>
      <c r="C603" s="65"/>
      <c r="D603" s="50"/>
      <c r="E603" s="51"/>
      <c r="F603" s="348"/>
      <c r="G603" s="349"/>
    </row>
    <row r="604" spans="1:7" s="41" customFormat="1" ht="12" customHeight="1" x14ac:dyDescent="0.25">
      <c r="A604" s="41">
        <v>847</v>
      </c>
      <c r="B604" s="144"/>
      <c r="C604" s="66"/>
      <c r="D604" s="47"/>
      <c r="E604" s="48"/>
      <c r="F604" s="348"/>
      <c r="G604" s="349"/>
    </row>
    <row r="605" spans="1:7" s="41" customFormat="1" ht="12" customHeight="1" x14ac:dyDescent="0.25">
      <c r="B605" s="142"/>
      <c r="C605" s="65"/>
      <c r="D605" s="50"/>
      <c r="E605" s="51"/>
      <c r="F605" s="348"/>
      <c r="G605" s="349"/>
    </row>
    <row r="606" spans="1:7" s="41" customFormat="1" ht="12" customHeight="1" x14ac:dyDescent="0.25">
      <c r="A606" s="41">
        <v>848</v>
      </c>
      <c r="B606" s="144"/>
      <c r="C606" s="66"/>
      <c r="D606" s="56"/>
      <c r="E606" s="54"/>
      <c r="F606" s="351"/>
      <c r="G606" s="360"/>
    </row>
    <row r="607" spans="1:7" s="41" customFormat="1" ht="12" customHeight="1" x14ac:dyDescent="0.25">
      <c r="B607" s="142"/>
      <c r="C607" s="65"/>
      <c r="D607" s="50"/>
      <c r="E607" s="51"/>
      <c r="F607" s="348"/>
      <c r="G607" s="349"/>
    </row>
    <row r="608" spans="1:7" s="41" customFormat="1" ht="12" customHeight="1" x14ac:dyDescent="0.25">
      <c r="A608" s="41">
        <v>849</v>
      </c>
      <c r="B608" s="144"/>
      <c r="C608" s="66"/>
      <c r="D608" s="56"/>
      <c r="E608" s="54"/>
      <c r="F608" s="351"/>
      <c r="G608" s="360"/>
    </row>
    <row r="609" spans="1:7" s="41" customFormat="1" ht="12" customHeight="1" x14ac:dyDescent="0.25">
      <c r="B609" s="142"/>
      <c r="C609" s="50"/>
      <c r="D609" s="50"/>
      <c r="E609" s="51"/>
      <c r="F609" s="348"/>
      <c r="G609" s="349"/>
    </row>
    <row r="610" spans="1:7" s="41" customFormat="1" ht="12" customHeight="1" x14ac:dyDescent="0.25">
      <c r="A610" s="41">
        <v>850</v>
      </c>
      <c r="B610" s="144"/>
      <c r="C610" s="66"/>
      <c r="D610" s="47"/>
      <c r="E610" s="48"/>
      <c r="F610" s="348"/>
      <c r="G610" s="349"/>
    </row>
    <row r="611" spans="1:7" s="41" customFormat="1" ht="12" customHeight="1" x14ac:dyDescent="0.25">
      <c r="B611" s="142"/>
      <c r="C611" s="65"/>
      <c r="D611" s="50"/>
      <c r="E611" s="51"/>
      <c r="F611" s="348"/>
      <c r="G611" s="349"/>
    </row>
    <row r="612" spans="1:7" s="41" customFormat="1" ht="24" customHeight="1" x14ac:dyDescent="0.25">
      <c r="A612" s="41">
        <v>851</v>
      </c>
      <c r="B612" s="146"/>
      <c r="C612" s="66"/>
      <c r="D612" s="56"/>
      <c r="E612" s="54"/>
      <c r="F612" s="351"/>
      <c r="G612" s="360"/>
    </row>
    <row r="613" spans="1:7" s="41" customFormat="1" ht="12" customHeight="1" x14ac:dyDescent="0.25">
      <c r="B613" s="142"/>
      <c r="C613" s="65"/>
      <c r="D613" s="50"/>
      <c r="E613" s="51"/>
      <c r="F613" s="348"/>
      <c r="G613" s="349"/>
    </row>
    <row r="614" spans="1:7" s="41" customFormat="1" ht="24" customHeight="1" x14ac:dyDescent="0.25">
      <c r="A614" s="41">
        <v>852</v>
      </c>
      <c r="B614" s="144"/>
      <c r="C614" s="66"/>
      <c r="D614" s="56"/>
      <c r="E614" s="54"/>
      <c r="F614" s="351"/>
      <c r="G614" s="360"/>
    </row>
    <row r="615" spans="1:7" s="41" customFormat="1" ht="12" customHeight="1" x14ac:dyDescent="0.25">
      <c r="B615" s="142"/>
      <c r="C615" s="65"/>
      <c r="D615" s="50"/>
      <c r="E615" s="51"/>
      <c r="F615" s="348"/>
      <c r="G615" s="349"/>
    </row>
    <row r="616" spans="1:7" s="41" customFormat="1" ht="24" customHeight="1" x14ac:dyDescent="0.25">
      <c r="A616" s="41">
        <v>853</v>
      </c>
      <c r="B616" s="144"/>
      <c r="C616" s="66"/>
      <c r="D616" s="56"/>
      <c r="E616" s="54"/>
      <c r="F616" s="351"/>
      <c r="G616" s="360"/>
    </row>
    <row r="617" spans="1:7" s="41" customFormat="1" ht="12" customHeight="1" x14ac:dyDescent="0.25">
      <c r="B617" s="142"/>
      <c r="C617" s="65"/>
      <c r="D617" s="50"/>
      <c r="E617" s="51"/>
      <c r="F617" s="348"/>
      <c r="G617" s="349"/>
    </row>
    <row r="618" spans="1:7" s="41" customFormat="1" ht="24" customHeight="1" x14ac:dyDescent="0.25">
      <c r="A618" s="41">
        <v>854</v>
      </c>
      <c r="B618" s="144"/>
      <c r="C618" s="66"/>
      <c r="D618" s="56"/>
      <c r="E618" s="54"/>
      <c r="F618" s="351"/>
      <c r="G618" s="360"/>
    </row>
    <row r="619" spans="1:7" s="41" customFormat="1" ht="12" customHeight="1" x14ac:dyDescent="0.25">
      <c r="B619" s="142"/>
      <c r="C619" s="65"/>
      <c r="D619" s="50"/>
      <c r="E619" s="51"/>
      <c r="F619" s="348"/>
      <c r="G619" s="349"/>
    </row>
    <row r="620" spans="1:7" s="41" customFormat="1" ht="24" customHeight="1" x14ac:dyDescent="0.25">
      <c r="A620" s="41">
        <v>855</v>
      </c>
      <c r="B620" s="144"/>
      <c r="C620" s="66"/>
      <c r="D620" s="56"/>
      <c r="E620" s="54"/>
      <c r="F620" s="351"/>
      <c r="G620" s="360"/>
    </row>
    <row r="621" spans="1:7" s="41" customFormat="1" ht="12" customHeight="1" x14ac:dyDescent="0.25">
      <c r="B621" s="142"/>
      <c r="C621" s="65"/>
      <c r="D621" s="50"/>
      <c r="E621" s="51"/>
      <c r="F621" s="348"/>
      <c r="G621" s="349"/>
    </row>
    <row r="622" spans="1:7" s="41" customFormat="1" ht="24" customHeight="1" x14ac:dyDescent="0.25">
      <c r="A622" s="41">
        <v>856</v>
      </c>
      <c r="B622" s="144"/>
      <c r="C622" s="66"/>
      <c r="D622" s="56"/>
      <c r="E622" s="54"/>
      <c r="F622" s="351"/>
      <c r="G622" s="360"/>
    </row>
    <row r="623" spans="1:7" s="41" customFormat="1" ht="12" customHeight="1" x14ac:dyDescent="0.25">
      <c r="B623" s="142"/>
      <c r="C623" s="50"/>
      <c r="D623" s="50"/>
      <c r="E623" s="51"/>
      <c r="F623" s="348"/>
      <c r="G623" s="349"/>
    </row>
    <row r="624" spans="1:7" s="41" customFormat="1" ht="12" customHeight="1" x14ac:dyDescent="0.25">
      <c r="A624" s="41">
        <v>857</v>
      </c>
      <c r="B624" s="144"/>
      <c r="C624" s="66"/>
      <c r="D624" s="47"/>
      <c r="E624" s="48"/>
      <c r="F624" s="348"/>
      <c r="G624" s="349"/>
    </row>
    <row r="625" spans="1:7" s="41" customFormat="1" ht="12" customHeight="1" x14ac:dyDescent="0.25">
      <c r="B625" s="142"/>
      <c r="C625" s="65"/>
      <c r="D625" s="50"/>
      <c r="E625" s="51"/>
      <c r="F625" s="348"/>
      <c r="G625" s="349"/>
    </row>
    <row r="626" spans="1:7" s="41" customFormat="1" ht="24" customHeight="1" x14ac:dyDescent="0.25">
      <c r="A626" s="41">
        <v>858</v>
      </c>
      <c r="B626" s="164"/>
      <c r="C626" s="66"/>
      <c r="D626" s="47"/>
      <c r="E626" s="48"/>
      <c r="F626" s="348"/>
      <c r="G626" s="349"/>
    </row>
    <row r="627" spans="1:7" s="41" customFormat="1" ht="12" customHeight="1" x14ac:dyDescent="0.25">
      <c r="B627" s="142"/>
      <c r="C627" s="65"/>
      <c r="D627" s="50"/>
      <c r="E627" s="51"/>
      <c r="F627" s="348"/>
      <c r="G627" s="349"/>
    </row>
    <row r="628" spans="1:7" s="41" customFormat="1" ht="12" customHeight="1" x14ac:dyDescent="0.25">
      <c r="A628" s="41">
        <v>859</v>
      </c>
      <c r="B628" s="144"/>
      <c r="C628" s="66"/>
      <c r="D628" s="56"/>
      <c r="E628" s="54"/>
      <c r="F628" s="351"/>
      <c r="G628" s="360"/>
    </row>
    <row r="629" spans="1:7" s="41" customFormat="1" ht="12" customHeight="1" x14ac:dyDescent="0.25">
      <c r="B629" s="142"/>
      <c r="C629" s="65"/>
      <c r="D629" s="50"/>
      <c r="E629" s="51"/>
      <c r="F629" s="348"/>
      <c r="G629" s="349"/>
    </row>
    <row r="630" spans="1:7" s="41" customFormat="1" ht="12" customHeight="1" x14ac:dyDescent="0.25">
      <c r="A630" s="41">
        <v>860</v>
      </c>
      <c r="B630" s="144"/>
      <c r="C630" s="66"/>
      <c r="D630" s="56"/>
      <c r="E630" s="54"/>
      <c r="F630" s="351"/>
      <c r="G630" s="360"/>
    </row>
    <row r="631" spans="1:7" s="41" customFormat="1" ht="12" customHeight="1" x14ac:dyDescent="0.25">
      <c r="B631" s="142"/>
      <c r="C631" s="65"/>
      <c r="D631" s="50"/>
      <c r="E631" s="51"/>
      <c r="F631" s="348"/>
      <c r="G631" s="349"/>
    </row>
    <row r="632" spans="1:7" s="41" customFormat="1" ht="12" customHeight="1" x14ac:dyDescent="0.25">
      <c r="A632" s="41">
        <v>861</v>
      </c>
      <c r="B632" s="144"/>
      <c r="C632" s="66"/>
      <c r="D632" s="56"/>
      <c r="E632" s="54"/>
      <c r="F632" s="351"/>
      <c r="G632" s="360"/>
    </row>
    <row r="633" spans="1:7" s="41" customFormat="1" ht="12" customHeight="1" x14ac:dyDescent="0.25">
      <c r="B633" s="142"/>
      <c r="C633" s="50"/>
      <c r="D633" s="50"/>
      <c r="E633" s="51"/>
      <c r="F633" s="348"/>
      <c r="G633" s="349"/>
    </row>
    <row r="634" spans="1:7" s="41" customFormat="1" ht="12" customHeight="1" x14ac:dyDescent="0.25">
      <c r="A634" s="41">
        <v>862</v>
      </c>
      <c r="B634" s="141"/>
      <c r="C634" s="46"/>
      <c r="D634" s="47"/>
      <c r="E634" s="48"/>
      <c r="F634" s="348"/>
      <c r="G634" s="349"/>
    </row>
    <row r="635" spans="1:7" s="59" customFormat="1" ht="20.100000000000001" customHeight="1" x14ac:dyDescent="0.25">
      <c r="B635" s="60" t="s">
        <v>42</v>
      </c>
      <c r="C635" s="61"/>
      <c r="D635" s="61"/>
      <c r="E635" s="62"/>
      <c r="F635" s="354"/>
      <c r="G635" s="355">
        <f>SUM(G577:G634)</f>
        <v>0</v>
      </c>
    </row>
    <row r="636" spans="1:7" s="1" customFormat="1" ht="12" customHeight="1" x14ac:dyDescent="0.2">
      <c r="D636" s="63">
        <f>D572+1</f>
        <v>14</v>
      </c>
      <c r="E636" s="43"/>
      <c r="F636" s="344"/>
      <c r="G636" s="356"/>
    </row>
    <row r="637" spans="1:7" s="36" customFormat="1" ht="15" customHeight="1" x14ac:dyDescent="0.2">
      <c r="B637" s="37" t="s">
        <v>153</v>
      </c>
      <c r="E637" s="39"/>
      <c r="F637" s="342"/>
      <c r="G637" s="343"/>
    </row>
    <row r="638" spans="1:7" s="36" customFormat="1" ht="15" customHeight="1" x14ac:dyDescent="0.2">
      <c r="B638" s="42" t="s">
        <v>154</v>
      </c>
      <c r="E638" s="39"/>
      <c r="F638" s="342"/>
      <c r="G638" s="343"/>
    </row>
    <row r="639" spans="1:7" s="1" customFormat="1" ht="15" customHeight="1" x14ac:dyDescent="0.2">
      <c r="E639" s="43"/>
      <c r="F639" s="344"/>
      <c r="G639" s="345"/>
    </row>
    <row r="640" spans="1:7" s="41" customFormat="1" ht="15.4" customHeight="1" x14ac:dyDescent="0.25">
      <c r="B640" s="44" t="s">
        <v>155</v>
      </c>
      <c r="C640" s="44" t="s">
        <v>156</v>
      </c>
      <c r="D640" s="44" t="s">
        <v>157</v>
      </c>
      <c r="E640" s="45" t="s">
        <v>158</v>
      </c>
      <c r="F640" s="357" t="s">
        <v>159</v>
      </c>
      <c r="G640" s="358" t="s">
        <v>1309</v>
      </c>
    </row>
    <row r="641" spans="1:7" s="41" customFormat="1" ht="12" customHeight="1" x14ac:dyDescent="0.25">
      <c r="A641" s="41">
        <v>919</v>
      </c>
      <c r="B641" s="141" t="s">
        <v>432</v>
      </c>
      <c r="C641" s="46" t="s">
        <v>433</v>
      </c>
      <c r="D641" s="47"/>
      <c r="E641" s="48"/>
      <c r="F641" s="348"/>
      <c r="G641" s="349"/>
    </row>
    <row r="642" spans="1:7" s="41" customFormat="1" ht="12" customHeight="1" x14ac:dyDescent="0.25">
      <c r="B642" s="142"/>
      <c r="C642" s="50"/>
      <c r="D642" s="50"/>
      <c r="E642" s="51"/>
      <c r="F642" s="348"/>
      <c r="G642" s="349"/>
    </row>
    <row r="643" spans="1:7" s="41" customFormat="1" ht="12" customHeight="1" x14ac:dyDescent="0.25">
      <c r="A643" s="41">
        <v>920</v>
      </c>
      <c r="B643" s="141" t="s">
        <v>434</v>
      </c>
      <c r="C643" s="55" t="s">
        <v>435</v>
      </c>
      <c r="D643" s="56" t="s">
        <v>15</v>
      </c>
      <c r="E643" s="54">
        <v>0</v>
      </c>
      <c r="F643" s="359"/>
      <c r="G643" s="176" t="s">
        <v>263</v>
      </c>
    </row>
    <row r="644" spans="1:7" s="41" customFormat="1" ht="12" customHeight="1" x14ac:dyDescent="0.25">
      <c r="B644" s="142"/>
      <c r="C644" s="50"/>
      <c r="D644" s="50"/>
      <c r="E644" s="51"/>
      <c r="F644" s="348"/>
      <c r="G644" s="349"/>
    </row>
    <row r="645" spans="1:7" s="41" customFormat="1" ht="24" customHeight="1" x14ac:dyDescent="0.25">
      <c r="A645" s="41">
        <v>921</v>
      </c>
      <c r="B645" s="146" t="s">
        <v>436</v>
      </c>
      <c r="C645" s="55" t="s">
        <v>437</v>
      </c>
      <c r="D645" s="47"/>
      <c r="E645" s="48"/>
      <c r="F645" s="348"/>
      <c r="G645" s="349"/>
    </row>
    <row r="646" spans="1:7" s="41" customFormat="1" ht="12" customHeight="1" x14ac:dyDescent="0.25">
      <c r="B646" s="142"/>
      <c r="C646" s="50"/>
      <c r="D646" s="50"/>
      <c r="E646" s="51"/>
      <c r="F646" s="348"/>
      <c r="G646" s="349"/>
    </row>
    <row r="647" spans="1:7" s="41" customFormat="1" ht="12" customHeight="1" x14ac:dyDescent="0.25">
      <c r="A647" s="41">
        <v>922</v>
      </c>
      <c r="B647" s="144"/>
      <c r="C647" s="55" t="s">
        <v>438</v>
      </c>
      <c r="D647" s="56" t="s">
        <v>15</v>
      </c>
      <c r="E647" s="54">
        <v>0</v>
      </c>
      <c r="F647" s="351"/>
      <c r="G647" s="176" t="s">
        <v>263</v>
      </c>
    </row>
    <row r="648" spans="1:7" s="41" customFormat="1" ht="12" customHeight="1" x14ac:dyDescent="0.25">
      <c r="B648" s="142"/>
      <c r="C648" s="50"/>
      <c r="D648" s="50"/>
      <c r="E648" s="51"/>
      <c r="F648" s="348"/>
      <c r="G648" s="349"/>
    </row>
    <row r="649" spans="1:7" s="41" customFormat="1" ht="12" customHeight="1" x14ac:dyDescent="0.25">
      <c r="A649" s="41">
        <v>923</v>
      </c>
      <c r="B649" s="144"/>
      <c r="C649" s="55" t="s">
        <v>439</v>
      </c>
      <c r="D649" s="56" t="s">
        <v>15</v>
      </c>
      <c r="E649" s="54">
        <v>0</v>
      </c>
      <c r="F649" s="351"/>
      <c r="G649" s="176" t="s">
        <v>263</v>
      </c>
    </row>
    <row r="650" spans="1:7" s="41" customFormat="1" ht="12" customHeight="1" x14ac:dyDescent="0.25">
      <c r="B650" s="142"/>
      <c r="C650" s="50"/>
      <c r="D650" s="50"/>
      <c r="E650" s="51"/>
      <c r="F650" s="348"/>
      <c r="G650" s="349"/>
    </row>
    <row r="651" spans="1:7" s="41" customFormat="1" ht="12" customHeight="1" x14ac:dyDescent="0.25">
      <c r="A651" s="41">
        <v>924</v>
      </c>
      <c r="B651" s="146" t="s">
        <v>440</v>
      </c>
      <c r="C651" s="55" t="s">
        <v>441</v>
      </c>
      <c r="D651" s="47"/>
      <c r="E651" s="48"/>
      <c r="F651" s="348"/>
      <c r="G651" s="349"/>
    </row>
    <row r="652" spans="1:7" s="41" customFormat="1" ht="12" customHeight="1" x14ac:dyDescent="0.25">
      <c r="B652" s="142"/>
      <c r="C652" s="50"/>
      <c r="D652" s="50"/>
      <c r="E652" s="51"/>
      <c r="F652" s="348"/>
      <c r="G652" s="349"/>
    </row>
    <row r="653" spans="1:7" s="41" customFormat="1" ht="12" customHeight="1" x14ac:dyDescent="0.25">
      <c r="A653" s="41">
        <v>925</v>
      </c>
      <c r="B653" s="144"/>
      <c r="C653" s="55" t="s">
        <v>442</v>
      </c>
      <c r="D653" s="56" t="s">
        <v>215</v>
      </c>
      <c r="E653" s="54">
        <v>1</v>
      </c>
      <c r="F653" s="359"/>
      <c r="G653" s="349">
        <f>E653*F653</f>
        <v>0</v>
      </c>
    </row>
    <row r="654" spans="1:7" s="41" customFormat="1" ht="12" customHeight="1" x14ac:dyDescent="0.25">
      <c r="B654" s="142"/>
      <c r="C654" s="50"/>
      <c r="D654" s="50"/>
      <c r="E654" s="51"/>
      <c r="F654" s="348"/>
      <c r="G654" s="349"/>
    </row>
    <row r="655" spans="1:7" s="41" customFormat="1" ht="12" customHeight="1" x14ac:dyDescent="0.25">
      <c r="A655" s="41">
        <v>926</v>
      </c>
      <c r="B655" s="144"/>
      <c r="C655" s="55" t="s">
        <v>443</v>
      </c>
      <c r="D655" s="56" t="s">
        <v>215</v>
      </c>
      <c r="E655" s="54">
        <v>2</v>
      </c>
      <c r="F655" s="359"/>
      <c r="G655" s="349">
        <f>E655*F655</f>
        <v>0</v>
      </c>
    </row>
    <row r="656" spans="1:7" s="41" customFormat="1" ht="12" customHeight="1" x14ac:dyDescent="0.25">
      <c r="B656" s="142"/>
      <c r="C656" s="50"/>
      <c r="D656" s="50"/>
      <c r="E656" s="51"/>
      <c r="F656" s="348"/>
      <c r="G656" s="349"/>
    </row>
    <row r="657" spans="1:7" s="41" customFormat="1" ht="12" customHeight="1" x14ac:dyDescent="0.25">
      <c r="A657" s="41">
        <v>927</v>
      </c>
      <c r="B657" s="144"/>
      <c r="C657" s="55" t="s">
        <v>444</v>
      </c>
      <c r="D657" s="56" t="s">
        <v>215</v>
      </c>
      <c r="E657" s="54">
        <v>2</v>
      </c>
      <c r="F657" s="359"/>
      <c r="G657" s="349">
        <f>E657*F657</f>
        <v>0</v>
      </c>
    </row>
    <row r="658" spans="1:7" s="41" customFormat="1" ht="12" customHeight="1" x14ac:dyDescent="0.25">
      <c r="B658" s="142"/>
      <c r="C658" s="50"/>
      <c r="D658" s="50"/>
      <c r="E658" s="51"/>
      <c r="F658" s="348"/>
      <c r="G658" s="349"/>
    </row>
    <row r="659" spans="1:7" s="41" customFormat="1" ht="12" customHeight="1" x14ac:dyDescent="0.25">
      <c r="B659" s="141" t="s">
        <v>445</v>
      </c>
      <c r="C659" s="55" t="s">
        <v>446</v>
      </c>
      <c r="D659" s="47"/>
      <c r="E659" s="48"/>
      <c r="F659" s="348"/>
      <c r="G659" s="349"/>
    </row>
    <row r="660" spans="1:7" s="41" customFormat="1" ht="12" customHeight="1" x14ac:dyDescent="0.25">
      <c r="B660" s="142"/>
      <c r="C660" s="50"/>
      <c r="D660" s="50"/>
      <c r="E660" s="51"/>
      <c r="F660" s="348"/>
      <c r="G660" s="349"/>
    </row>
    <row r="661" spans="1:7" s="41" customFormat="1" ht="24" x14ac:dyDescent="0.25">
      <c r="B661" s="144"/>
      <c r="C661" s="55" t="s">
        <v>447</v>
      </c>
      <c r="D661" s="56" t="s">
        <v>35</v>
      </c>
      <c r="E661" s="48">
        <v>1</v>
      </c>
      <c r="F661" s="359">
        <v>349170</v>
      </c>
      <c r="G661" s="349">
        <f>E661*F661</f>
        <v>349170</v>
      </c>
    </row>
    <row r="662" spans="1:7" s="41" customFormat="1" ht="12" customHeight="1" x14ac:dyDescent="0.25">
      <c r="B662" s="142"/>
      <c r="C662" s="50"/>
      <c r="D662" s="50"/>
      <c r="E662" s="51"/>
      <c r="F662" s="348"/>
      <c r="G662" s="349"/>
    </row>
    <row r="663" spans="1:7" s="41" customFormat="1" ht="12" customHeight="1" x14ac:dyDescent="0.25">
      <c r="B663" s="144"/>
      <c r="C663" s="55" t="s">
        <v>448</v>
      </c>
      <c r="D663" s="56" t="s">
        <v>25</v>
      </c>
      <c r="E663" s="48">
        <f>F661</f>
        <v>349170</v>
      </c>
      <c r="F663" s="363"/>
      <c r="G663" s="349">
        <f>E663*F663</f>
        <v>0</v>
      </c>
    </row>
    <row r="664" spans="1:7" s="41" customFormat="1" ht="12" customHeight="1" x14ac:dyDescent="0.25">
      <c r="B664" s="142"/>
      <c r="C664" s="50"/>
      <c r="D664" s="50"/>
      <c r="E664" s="51"/>
      <c r="F664" s="348"/>
      <c r="G664" s="349"/>
    </row>
    <row r="665" spans="1:7" s="41" customFormat="1" ht="12" customHeight="1" x14ac:dyDescent="0.25">
      <c r="B665" s="144"/>
      <c r="C665" s="47"/>
      <c r="D665" s="47"/>
      <c r="E665" s="48"/>
      <c r="F665" s="348"/>
      <c r="G665" s="349"/>
    </row>
    <row r="666" spans="1:7" s="41" customFormat="1" ht="12" customHeight="1" x14ac:dyDescent="0.25">
      <c r="B666" s="142"/>
      <c r="C666" s="50"/>
      <c r="D666" s="50"/>
      <c r="E666" s="51"/>
      <c r="F666" s="348"/>
      <c r="G666" s="349"/>
    </row>
    <row r="667" spans="1:7" s="41" customFormat="1" ht="12" customHeight="1" x14ac:dyDescent="0.25">
      <c r="B667" s="144"/>
      <c r="C667" s="47"/>
      <c r="D667" s="47"/>
      <c r="E667" s="48"/>
      <c r="F667" s="348"/>
      <c r="G667" s="349"/>
    </row>
    <row r="668" spans="1:7" s="41" customFormat="1" ht="12" customHeight="1" x14ac:dyDescent="0.25">
      <c r="B668" s="142"/>
      <c r="C668" s="50"/>
      <c r="D668" s="50"/>
      <c r="E668" s="51"/>
      <c r="F668" s="348"/>
      <c r="G668" s="349"/>
    </row>
    <row r="669" spans="1:7" s="41" customFormat="1" ht="12" customHeight="1" x14ac:dyDescent="0.25">
      <c r="B669" s="144"/>
      <c r="C669" s="47"/>
      <c r="D669" s="47"/>
      <c r="E669" s="48"/>
      <c r="F669" s="348"/>
      <c r="G669" s="349"/>
    </row>
    <row r="670" spans="1:7" s="41" customFormat="1" ht="12" customHeight="1" x14ac:dyDescent="0.25">
      <c r="B670" s="142"/>
      <c r="C670" s="50"/>
      <c r="D670" s="50"/>
      <c r="E670" s="51"/>
      <c r="F670" s="348"/>
      <c r="G670" s="349"/>
    </row>
    <row r="671" spans="1:7" s="41" customFormat="1" ht="12" customHeight="1" x14ac:dyDescent="0.25">
      <c r="B671" s="144"/>
      <c r="C671" s="47"/>
      <c r="D671" s="47"/>
      <c r="E671" s="48"/>
      <c r="F671" s="348"/>
      <c r="G671" s="349"/>
    </row>
    <row r="672" spans="1:7" s="41" customFormat="1" ht="12" customHeight="1" x14ac:dyDescent="0.25">
      <c r="B672" s="142"/>
      <c r="C672" s="50"/>
      <c r="D672" s="50"/>
      <c r="E672" s="51"/>
      <c r="F672" s="348"/>
      <c r="G672" s="349"/>
    </row>
    <row r="673" spans="2:7" s="41" customFormat="1" ht="12" customHeight="1" x14ac:dyDescent="0.25">
      <c r="B673" s="144"/>
      <c r="C673" s="47"/>
      <c r="D673" s="47"/>
      <c r="E673" s="48"/>
      <c r="F673" s="348"/>
      <c r="G673" s="349"/>
    </row>
    <row r="674" spans="2:7" s="41" customFormat="1" ht="12" customHeight="1" x14ac:dyDescent="0.25">
      <c r="B674" s="142"/>
      <c r="C674" s="50"/>
      <c r="D674" s="50"/>
      <c r="E674" s="51"/>
      <c r="F674" s="348"/>
      <c r="G674" s="349"/>
    </row>
    <row r="675" spans="2:7" s="41" customFormat="1" ht="12" customHeight="1" x14ac:dyDescent="0.25">
      <c r="B675" s="144"/>
      <c r="C675" s="47"/>
      <c r="D675" s="47"/>
      <c r="E675" s="48"/>
      <c r="F675" s="348"/>
      <c r="G675" s="349"/>
    </row>
    <row r="676" spans="2:7" s="41" customFormat="1" ht="12" customHeight="1" x14ac:dyDescent="0.25">
      <c r="B676" s="142"/>
      <c r="C676" s="50"/>
      <c r="D676" s="50"/>
      <c r="E676" s="51"/>
      <c r="F676" s="348"/>
      <c r="G676" s="349"/>
    </row>
    <row r="677" spans="2:7" s="41" customFormat="1" ht="12" customHeight="1" x14ac:dyDescent="0.25">
      <c r="B677" s="144"/>
      <c r="C677" s="47"/>
      <c r="D677" s="47"/>
      <c r="E677" s="48"/>
      <c r="F677" s="348"/>
      <c r="G677" s="349"/>
    </row>
    <row r="678" spans="2:7" s="41" customFormat="1" ht="12" customHeight="1" x14ac:dyDescent="0.25">
      <c r="B678" s="142"/>
      <c r="C678" s="50"/>
      <c r="D678" s="50"/>
      <c r="E678" s="51"/>
      <c r="F678" s="348"/>
      <c r="G678" s="349"/>
    </row>
    <row r="679" spans="2:7" s="41" customFormat="1" ht="12" customHeight="1" x14ac:dyDescent="0.25">
      <c r="B679" s="144"/>
      <c r="C679" s="47"/>
      <c r="D679" s="47"/>
      <c r="E679" s="48"/>
      <c r="F679" s="348"/>
      <c r="G679" s="349"/>
    </row>
    <row r="680" spans="2:7" s="41" customFormat="1" ht="12" customHeight="1" x14ac:dyDescent="0.25">
      <c r="B680" s="142"/>
      <c r="C680" s="50"/>
      <c r="D680" s="50"/>
      <c r="E680" s="51"/>
      <c r="F680" s="348"/>
      <c r="G680" s="349"/>
    </row>
    <row r="681" spans="2:7" s="41" customFormat="1" ht="12" customHeight="1" x14ac:dyDescent="0.25">
      <c r="B681" s="144"/>
      <c r="C681" s="47"/>
      <c r="D681" s="47"/>
      <c r="E681" s="48"/>
      <c r="F681" s="348"/>
      <c r="G681" s="349"/>
    </row>
    <row r="682" spans="2:7" s="41" customFormat="1" ht="12" customHeight="1" x14ac:dyDescent="0.25">
      <c r="B682" s="142"/>
      <c r="C682" s="50"/>
      <c r="D682" s="50"/>
      <c r="E682" s="51"/>
      <c r="F682" s="348"/>
      <c r="G682" s="349"/>
    </row>
    <row r="683" spans="2:7" s="41" customFormat="1" ht="12" customHeight="1" x14ac:dyDescent="0.25">
      <c r="B683" s="144"/>
      <c r="C683" s="47"/>
      <c r="D683" s="47"/>
      <c r="E683" s="48"/>
      <c r="F683" s="348"/>
      <c r="G683" s="349"/>
    </row>
    <row r="684" spans="2:7" s="41" customFormat="1" ht="12" customHeight="1" x14ac:dyDescent="0.25">
      <c r="B684" s="142"/>
      <c r="C684" s="50"/>
      <c r="D684" s="50"/>
      <c r="E684" s="51"/>
      <c r="F684" s="348"/>
      <c r="G684" s="349"/>
    </row>
    <row r="685" spans="2:7" s="41" customFormat="1" ht="12" customHeight="1" x14ac:dyDescent="0.25">
      <c r="B685" s="144"/>
      <c r="C685" s="47"/>
      <c r="D685" s="47"/>
      <c r="E685" s="48"/>
      <c r="F685" s="348"/>
      <c r="G685" s="349"/>
    </row>
    <row r="686" spans="2:7" s="41" customFormat="1" ht="12" customHeight="1" x14ac:dyDescent="0.25">
      <c r="B686" s="142"/>
      <c r="C686" s="50"/>
      <c r="D686" s="50"/>
      <c r="E686" s="51"/>
      <c r="F686" s="348"/>
      <c r="G686" s="349"/>
    </row>
    <row r="687" spans="2:7" s="41" customFormat="1" ht="12" customHeight="1" x14ac:dyDescent="0.25">
      <c r="B687" s="144"/>
      <c r="C687" s="47"/>
      <c r="D687" s="47"/>
      <c r="E687" s="48"/>
      <c r="F687" s="348"/>
      <c r="G687" s="349"/>
    </row>
    <row r="688" spans="2:7" s="41" customFormat="1" ht="12" customHeight="1" x14ac:dyDescent="0.25">
      <c r="B688" s="142"/>
      <c r="C688" s="50"/>
      <c r="D688" s="50"/>
      <c r="E688" s="51"/>
      <c r="F688" s="348"/>
      <c r="G688" s="349"/>
    </row>
    <row r="689" spans="2:7" s="41" customFormat="1" ht="12" customHeight="1" x14ac:dyDescent="0.25">
      <c r="B689" s="144"/>
      <c r="C689" s="47"/>
      <c r="D689" s="47"/>
      <c r="E689" s="48"/>
      <c r="F689" s="348"/>
      <c r="G689" s="349"/>
    </row>
    <row r="690" spans="2:7" s="41" customFormat="1" ht="12" customHeight="1" x14ac:dyDescent="0.25">
      <c r="B690" s="142"/>
      <c r="C690" s="50"/>
      <c r="D690" s="50"/>
      <c r="E690" s="51"/>
      <c r="F690" s="348"/>
      <c r="G690" s="349"/>
    </row>
    <row r="691" spans="2:7" s="41" customFormat="1" ht="12" customHeight="1" x14ac:dyDescent="0.25">
      <c r="B691" s="144"/>
      <c r="C691" s="47"/>
      <c r="D691" s="47"/>
      <c r="E691" s="48"/>
      <c r="F691" s="348"/>
      <c r="G691" s="349"/>
    </row>
    <row r="692" spans="2:7" s="41" customFormat="1" ht="12" customHeight="1" x14ac:dyDescent="0.25">
      <c r="B692" s="142"/>
      <c r="C692" s="50"/>
      <c r="D692" s="50"/>
      <c r="E692" s="51"/>
      <c r="F692" s="348"/>
      <c r="G692" s="349"/>
    </row>
    <row r="693" spans="2:7" s="41" customFormat="1" ht="12" customHeight="1" x14ac:dyDescent="0.25">
      <c r="B693" s="144"/>
      <c r="C693" s="47"/>
      <c r="D693" s="47"/>
      <c r="E693" s="48"/>
      <c r="F693" s="348"/>
      <c r="G693" s="349"/>
    </row>
    <row r="694" spans="2:7" s="41" customFormat="1" ht="12" customHeight="1" x14ac:dyDescent="0.25">
      <c r="B694" s="142"/>
      <c r="C694" s="50"/>
      <c r="D694" s="50"/>
      <c r="E694" s="51"/>
      <c r="F694" s="348"/>
      <c r="G694" s="349"/>
    </row>
    <row r="695" spans="2:7" s="41" customFormat="1" ht="12" customHeight="1" x14ac:dyDescent="0.25">
      <c r="B695" s="144"/>
      <c r="C695" s="47"/>
      <c r="D695" s="47"/>
      <c r="E695" s="48"/>
      <c r="F695" s="348"/>
      <c r="G695" s="349"/>
    </row>
    <row r="696" spans="2:7" s="41" customFormat="1" ht="12" customHeight="1" x14ac:dyDescent="0.25">
      <c r="B696" s="142"/>
      <c r="C696" s="50"/>
      <c r="D696" s="50"/>
      <c r="E696" s="51"/>
      <c r="F696" s="348"/>
      <c r="G696" s="349"/>
    </row>
    <row r="697" spans="2:7" s="41" customFormat="1" ht="12" customHeight="1" x14ac:dyDescent="0.25">
      <c r="B697" s="144"/>
      <c r="C697" s="47"/>
      <c r="D697" s="47"/>
      <c r="E697" s="48"/>
      <c r="F697" s="348"/>
      <c r="G697" s="349"/>
    </row>
    <row r="698" spans="2:7" s="41" customFormat="1" ht="12" customHeight="1" x14ac:dyDescent="0.25">
      <c r="B698" s="142"/>
      <c r="C698" s="50"/>
      <c r="D698" s="50"/>
      <c r="E698" s="51"/>
      <c r="F698" s="348"/>
      <c r="G698" s="349"/>
    </row>
    <row r="699" spans="2:7" s="41" customFormat="1" ht="12" customHeight="1" x14ac:dyDescent="0.25">
      <c r="B699" s="144"/>
      <c r="C699" s="47"/>
      <c r="D699" s="47"/>
      <c r="E699" s="48"/>
      <c r="F699" s="348"/>
      <c r="G699" s="349"/>
    </row>
    <row r="700" spans="2:7" s="41" customFormat="1" ht="12" customHeight="1" x14ac:dyDescent="0.25">
      <c r="B700" s="142"/>
      <c r="C700" s="50"/>
      <c r="D700" s="50"/>
      <c r="E700" s="51"/>
      <c r="F700" s="348"/>
      <c r="G700" s="349"/>
    </row>
    <row r="701" spans="2:7" s="41" customFormat="1" ht="12" customHeight="1" x14ac:dyDescent="0.25">
      <c r="B701" s="144"/>
      <c r="C701" s="47"/>
      <c r="D701" s="47"/>
      <c r="E701" s="48"/>
      <c r="F701" s="348"/>
      <c r="G701" s="349"/>
    </row>
    <row r="702" spans="2:7" s="41" customFormat="1" ht="12" customHeight="1" x14ac:dyDescent="0.25">
      <c r="B702" s="142"/>
      <c r="C702" s="50"/>
      <c r="D702" s="50"/>
      <c r="E702" s="51"/>
      <c r="F702" s="348"/>
      <c r="G702" s="349"/>
    </row>
    <row r="703" spans="2:7" s="41" customFormat="1" ht="12" customHeight="1" x14ac:dyDescent="0.25">
      <c r="B703" s="144"/>
      <c r="C703" s="47"/>
      <c r="D703" s="47"/>
      <c r="E703" s="48"/>
      <c r="F703" s="348"/>
      <c r="G703" s="349"/>
    </row>
    <row r="704" spans="2:7" s="41" customFormat="1" ht="12" customHeight="1" x14ac:dyDescent="0.25">
      <c r="B704" s="142"/>
      <c r="C704" s="50"/>
      <c r="D704" s="50"/>
      <c r="E704" s="51"/>
      <c r="F704" s="348"/>
      <c r="G704" s="349"/>
    </row>
    <row r="705" spans="1:7" s="41" customFormat="1" ht="12" customHeight="1" x14ac:dyDescent="0.25">
      <c r="B705" s="144"/>
      <c r="C705" s="47"/>
      <c r="D705" s="47"/>
      <c r="E705" s="48"/>
      <c r="F705" s="348"/>
      <c r="G705" s="349"/>
    </row>
    <row r="706" spans="1:7" s="59" customFormat="1" ht="20.100000000000001" customHeight="1" x14ac:dyDescent="0.25">
      <c r="B706" s="60" t="s">
        <v>54</v>
      </c>
      <c r="C706" s="61"/>
      <c r="D706" s="61"/>
      <c r="E706" s="62"/>
      <c r="F706" s="354"/>
      <c r="G706" s="355">
        <f>SUM(G641:G705)</f>
        <v>349170</v>
      </c>
    </row>
    <row r="707" spans="1:7" s="1" customFormat="1" ht="12" customHeight="1" x14ac:dyDescent="0.2">
      <c r="D707" s="63">
        <f>D636+1</f>
        <v>15</v>
      </c>
      <c r="E707" s="43"/>
      <c r="F707" s="344"/>
      <c r="G707" s="356"/>
    </row>
    <row r="708" spans="1:7" s="36" customFormat="1" ht="15" customHeight="1" x14ac:dyDescent="0.2">
      <c r="B708" s="37" t="s">
        <v>153</v>
      </c>
      <c r="E708" s="39"/>
      <c r="F708" s="342"/>
      <c r="G708" s="343"/>
    </row>
    <row r="709" spans="1:7" s="36" customFormat="1" ht="15" customHeight="1" x14ac:dyDescent="0.2">
      <c r="B709" s="42" t="s">
        <v>154</v>
      </c>
      <c r="E709" s="39"/>
      <c r="F709" s="342"/>
      <c r="G709" s="343"/>
    </row>
    <row r="710" spans="1:7" s="1" customFormat="1" ht="15" customHeight="1" x14ac:dyDescent="0.2">
      <c r="E710" s="43"/>
      <c r="F710" s="344"/>
      <c r="G710" s="345"/>
    </row>
    <row r="711" spans="1:7" s="41" customFormat="1" ht="15.4" customHeight="1" x14ac:dyDescent="0.25">
      <c r="B711" s="44" t="s">
        <v>155</v>
      </c>
      <c r="C711" s="44" t="s">
        <v>156</v>
      </c>
      <c r="D711" s="44" t="s">
        <v>157</v>
      </c>
      <c r="E711" s="45" t="s">
        <v>158</v>
      </c>
      <c r="F711" s="357" t="s">
        <v>159</v>
      </c>
      <c r="G711" s="358" t="s">
        <v>1309</v>
      </c>
    </row>
    <row r="712" spans="1:7" s="41" customFormat="1" ht="48" customHeight="1" x14ac:dyDescent="0.25">
      <c r="A712" s="41">
        <v>936</v>
      </c>
      <c r="B712" s="141" t="s">
        <v>449</v>
      </c>
      <c r="C712" s="46" t="s">
        <v>450</v>
      </c>
      <c r="D712" s="47"/>
      <c r="E712" s="48"/>
      <c r="F712" s="348"/>
      <c r="G712" s="349"/>
    </row>
    <row r="713" spans="1:7" s="41" customFormat="1" ht="12" customHeight="1" x14ac:dyDescent="0.25">
      <c r="B713" s="163"/>
      <c r="C713" s="65"/>
      <c r="D713" s="50"/>
      <c r="E713" s="51"/>
      <c r="F713" s="348"/>
      <c r="G713" s="349"/>
    </row>
    <row r="714" spans="1:7" s="41" customFormat="1" ht="12" customHeight="1" x14ac:dyDescent="0.25">
      <c r="A714" s="41">
        <v>937</v>
      </c>
      <c r="B714" s="146" t="s">
        <v>451</v>
      </c>
      <c r="C714" s="55" t="s">
        <v>452</v>
      </c>
      <c r="D714" s="56" t="s">
        <v>15</v>
      </c>
      <c r="E714" s="54">
        <v>0</v>
      </c>
      <c r="F714" s="359"/>
      <c r="G714" s="176" t="s">
        <v>263</v>
      </c>
    </row>
    <row r="715" spans="1:7" s="41" customFormat="1" ht="12" customHeight="1" x14ac:dyDescent="0.25">
      <c r="B715" s="142"/>
      <c r="C715" s="50"/>
      <c r="D715" s="50"/>
      <c r="E715" s="51"/>
      <c r="F715" s="348"/>
      <c r="G715" s="349"/>
    </row>
    <row r="716" spans="1:7" s="41" customFormat="1" ht="12" customHeight="1" x14ac:dyDescent="0.25">
      <c r="A716" s="41">
        <v>928</v>
      </c>
      <c r="B716" s="146" t="s">
        <v>453</v>
      </c>
      <c r="C716" s="55" t="s">
        <v>454</v>
      </c>
      <c r="D716" s="56" t="s">
        <v>15</v>
      </c>
      <c r="E716" s="54">
        <v>0</v>
      </c>
      <c r="F716" s="359"/>
      <c r="G716" s="176" t="s">
        <v>263</v>
      </c>
    </row>
    <row r="717" spans="1:7" s="41" customFormat="1" ht="12" customHeight="1" x14ac:dyDescent="0.25">
      <c r="B717" s="142"/>
      <c r="C717" s="50"/>
      <c r="D717" s="50"/>
      <c r="E717" s="51"/>
      <c r="F717" s="348"/>
      <c r="G717" s="349"/>
    </row>
    <row r="718" spans="1:7" s="41" customFormat="1" ht="12" customHeight="1" x14ac:dyDescent="0.25">
      <c r="A718" s="41">
        <v>929</v>
      </c>
      <c r="B718" s="146" t="s">
        <v>455</v>
      </c>
      <c r="C718" s="55" t="s">
        <v>456</v>
      </c>
      <c r="D718" s="56" t="s">
        <v>15</v>
      </c>
      <c r="E718" s="54">
        <v>0</v>
      </c>
      <c r="F718" s="359"/>
      <c r="G718" s="176" t="s">
        <v>263</v>
      </c>
    </row>
    <row r="719" spans="1:7" s="41" customFormat="1" ht="12" customHeight="1" x14ac:dyDescent="0.25">
      <c r="B719" s="163"/>
      <c r="C719" s="65"/>
      <c r="D719" s="50"/>
      <c r="E719" s="51"/>
      <c r="F719" s="348"/>
      <c r="G719" s="349"/>
    </row>
    <row r="720" spans="1:7" s="41" customFormat="1" ht="12" customHeight="1" x14ac:dyDescent="0.25">
      <c r="A720" s="41">
        <v>930</v>
      </c>
      <c r="B720" s="165"/>
      <c r="C720" s="66"/>
      <c r="D720" s="56"/>
      <c r="E720" s="54"/>
      <c r="F720" s="351"/>
      <c r="G720" s="360"/>
    </row>
    <row r="721" spans="1:7" s="41" customFormat="1" ht="12" customHeight="1" x14ac:dyDescent="0.25">
      <c r="B721" s="163"/>
      <c r="C721" s="65"/>
      <c r="D721" s="50"/>
      <c r="E721" s="51"/>
      <c r="F721" s="348"/>
      <c r="G721" s="349"/>
    </row>
    <row r="722" spans="1:7" s="41" customFormat="1" ht="12" customHeight="1" x14ac:dyDescent="0.25">
      <c r="A722" s="41">
        <v>931</v>
      </c>
      <c r="B722" s="165"/>
      <c r="C722" s="66"/>
      <c r="D722" s="56"/>
      <c r="E722" s="54"/>
      <c r="F722" s="351"/>
      <c r="G722" s="360"/>
    </row>
    <row r="723" spans="1:7" s="41" customFormat="1" ht="12" customHeight="1" x14ac:dyDescent="0.25">
      <c r="B723" s="163"/>
      <c r="C723" s="65"/>
      <c r="D723" s="50"/>
      <c r="E723" s="51"/>
      <c r="F723" s="348"/>
      <c r="G723" s="349"/>
    </row>
    <row r="724" spans="1:7" s="41" customFormat="1" ht="12" customHeight="1" x14ac:dyDescent="0.25">
      <c r="A724" s="41">
        <v>932</v>
      </c>
      <c r="B724" s="164"/>
      <c r="C724" s="66"/>
      <c r="D724" s="47"/>
      <c r="E724" s="48"/>
      <c r="F724" s="348"/>
      <c r="G724" s="349"/>
    </row>
    <row r="725" spans="1:7" s="41" customFormat="1" ht="12" customHeight="1" x14ac:dyDescent="0.25">
      <c r="B725" s="163"/>
      <c r="C725" s="65"/>
      <c r="D725" s="50"/>
      <c r="E725" s="51"/>
      <c r="F725" s="348"/>
      <c r="G725" s="349"/>
    </row>
    <row r="726" spans="1:7" s="41" customFormat="1" ht="12" customHeight="1" x14ac:dyDescent="0.25">
      <c r="A726" s="41">
        <v>933</v>
      </c>
      <c r="B726" s="165"/>
      <c r="C726" s="66"/>
      <c r="D726" s="56"/>
      <c r="E726" s="54"/>
      <c r="F726" s="351"/>
      <c r="G726" s="360"/>
    </row>
    <row r="727" spans="1:7" s="41" customFormat="1" ht="12" customHeight="1" x14ac:dyDescent="0.25">
      <c r="B727" s="163"/>
      <c r="C727" s="65"/>
      <c r="D727" s="50"/>
      <c r="E727" s="51"/>
      <c r="F727" s="348"/>
      <c r="G727" s="349"/>
    </row>
    <row r="728" spans="1:7" s="41" customFormat="1" ht="12" customHeight="1" x14ac:dyDescent="0.25">
      <c r="A728" s="41">
        <v>934</v>
      </c>
      <c r="B728" s="165"/>
      <c r="C728" s="66"/>
      <c r="D728" s="56"/>
      <c r="E728" s="54"/>
      <c r="F728" s="351"/>
      <c r="G728" s="360"/>
    </row>
    <row r="729" spans="1:7" s="41" customFormat="1" ht="12" customHeight="1" x14ac:dyDescent="0.25">
      <c r="B729" s="163"/>
      <c r="C729" s="65"/>
      <c r="D729" s="50"/>
      <c r="E729" s="51"/>
      <c r="F729" s="348"/>
      <c r="G729" s="349"/>
    </row>
    <row r="730" spans="1:7" s="41" customFormat="1" ht="12" customHeight="1" x14ac:dyDescent="0.25">
      <c r="A730" s="41">
        <v>935</v>
      </c>
      <c r="B730" s="165"/>
      <c r="C730" s="66"/>
      <c r="D730" s="56"/>
      <c r="E730" s="54"/>
      <c r="F730" s="351"/>
      <c r="G730" s="360"/>
    </row>
    <row r="731" spans="1:7" s="41" customFormat="1" ht="12" customHeight="1" x14ac:dyDescent="0.25">
      <c r="B731" s="163"/>
      <c r="C731" s="65"/>
      <c r="D731" s="50"/>
      <c r="E731" s="51"/>
      <c r="F731" s="348"/>
      <c r="G731" s="349"/>
    </row>
    <row r="732" spans="1:7" s="41" customFormat="1" ht="12" customHeight="1" x14ac:dyDescent="0.25">
      <c r="A732" s="41">
        <v>938</v>
      </c>
      <c r="B732" s="165"/>
      <c r="C732" s="66"/>
      <c r="D732" s="56"/>
      <c r="E732" s="54"/>
      <c r="F732" s="351"/>
      <c r="G732" s="360"/>
    </row>
    <row r="733" spans="1:7" s="41" customFormat="1" ht="12" customHeight="1" x14ac:dyDescent="0.25">
      <c r="B733" s="163"/>
      <c r="C733" s="65"/>
      <c r="D733" s="50"/>
      <c r="E733" s="51"/>
      <c r="F733" s="348"/>
      <c r="G733" s="349"/>
    </row>
    <row r="734" spans="1:7" s="41" customFormat="1" ht="12" customHeight="1" x14ac:dyDescent="0.25">
      <c r="A734" s="41">
        <v>939</v>
      </c>
      <c r="B734" s="164"/>
      <c r="C734" s="66"/>
      <c r="D734" s="47"/>
      <c r="E734" s="48"/>
      <c r="F734" s="348"/>
      <c r="G734" s="349"/>
    </row>
    <row r="735" spans="1:7" s="41" customFormat="1" ht="12" customHeight="1" x14ac:dyDescent="0.25">
      <c r="B735" s="163"/>
      <c r="C735" s="65"/>
      <c r="D735" s="50"/>
      <c r="E735" s="51"/>
      <c r="F735" s="348"/>
      <c r="G735" s="349"/>
    </row>
    <row r="736" spans="1:7" s="41" customFormat="1" ht="12" customHeight="1" x14ac:dyDescent="0.25">
      <c r="A736" s="41">
        <v>940</v>
      </c>
      <c r="B736" s="165"/>
      <c r="C736" s="66"/>
      <c r="D736" s="56"/>
      <c r="E736" s="54"/>
      <c r="F736" s="351"/>
      <c r="G736" s="360"/>
    </row>
    <row r="737" spans="1:7" s="41" customFormat="1" ht="12" customHeight="1" x14ac:dyDescent="0.25">
      <c r="B737" s="163"/>
      <c r="C737" s="65"/>
      <c r="D737" s="50"/>
      <c r="E737" s="51"/>
      <c r="F737" s="348"/>
      <c r="G737" s="349"/>
    </row>
    <row r="738" spans="1:7" s="41" customFormat="1" ht="12" customHeight="1" x14ac:dyDescent="0.25">
      <c r="A738" s="41">
        <v>941</v>
      </c>
      <c r="B738" s="165"/>
      <c r="C738" s="66"/>
      <c r="D738" s="56"/>
      <c r="E738" s="54"/>
      <c r="F738" s="351"/>
      <c r="G738" s="360"/>
    </row>
    <row r="739" spans="1:7" s="41" customFormat="1" ht="12" customHeight="1" x14ac:dyDescent="0.25">
      <c r="B739" s="163"/>
      <c r="C739" s="65"/>
      <c r="D739" s="50"/>
      <c r="E739" s="51"/>
      <c r="F739" s="348"/>
      <c r="G739" s="349"/>
    </row>
    <row r="740" spans="1:7" s="41" customFormat="1" ht="12" customHeight="1" x14ac:dyDescent="0.25">
      <c r="A740" s="41">
        <v>942</v>
      </c>
      <c r="B740" s="165"/>
      <c r="C740" s="66"/>
      <c r="D740" s="56"/>
      <c r="E740" s="54"/>
      <c r="F740" s="351"/>
      <c r="G740" s="360"/>
    </row>
    <row r="741" spans="1:7" s="41" customFormat="1" ht="12" customHeight="1" x14ac:dyDescent="0.25">
      <c r="B741" s="163"/>
      <c r="C741" s="65"/>
      <c r="D741" s="50"/>
      <c r="E741" s="51"/>
      <c r="F741" s="348"/>
      <c r="G741" s="349"/>
    </row>
    <row r="742" spans="1:7" s="41" customFormat="1" ht="12" customHeight="1" x14ac:dyDescent="0.25">
      <c r="A742" s="41">
        <v>943</v>
      </c>
      <c r="B742" s="165"/>
      <c r="C742" s="66"/>
      <c r="D742" s="56"/>
      <c r="E742" s="54"/>
      <c r="F742" s="351"/>
      <c r="G742" s="360"/>
    </row>
    <row r="743" spans="1:7" s="41" customFormat="1" ht="12" customHeight="1" x14ac:dyDescent="0.25">
      <c r="B743" s="163"/>
      <c r="C743" s="65"/>
      <c r="D743" s="50"/>
      <c r="E743" s="51"/>
      <c r="F743" s="348"/>
      <c r="G743" s="349"/>
    </row>
    <row r="744" spans="1:7" s="41" customFormat="1" ht="12" customHeight="1" x14ac:dyDescent="0.25">
      <c r="A744" s="41">
        <v>944</v>
      </c>
      <c r="B744" s="146"/>
      <c r="C744" s="55"/>
      <c r="D744" s="56"/>
      <c r="E744" s="54"/>
      <c r="F744" s="351"/>
      <c r="G744" s="360"/>
    </row>
    <row r="745" spans="1:7" s="41" customFormat="1" ht="12" customHeight="1" x14ac:dyDescent="0.25">
      <c r="B745" s="142"/>
      <c r="C745" s="50"/>
      <c r="D745" s="50"/>
      <c r="E745" s="51"/>
      <c r="F745" s="348"/>
      <c r="G745" s="349"/>
    </row>
    <row r="746" spans="1:7" s="41" customFormat="1" ht="12" customHeight="1" x14ac:dyDescent="0.25">
      <c r="A746" s="41">
        <v>945</v>
      </c>
      <c r="B746" s="146"/>
      <c r="C746" s="55"/>
      <c r="D746" s="56"/>
      <c r="E746" s="54"/>
      <c r="F746" s="351"/>
      <c r="G746" s="360"/>
    </row>
    <row r="747" spans="1:7" s="41" customFormat="1" ht="12" customHeight="1" x14ac:dyDescent="0.25">
      <c r="B747" s="142"/>
      <c r="C747" s="50"/>
      <c r="D747" s="50"/>
      <c r="E747" s="51"/>
      <c r="F747" s="348"/>
      <c r="G747" s="349"/>
    </row>
    <row r="748" spans="1:7" s="41" customFormat="1" ht="12" customHeight="1" x14ac:dyDescent="0.25">
      <c r="A748" s="41">
        <v>946</v>
      </c>
      <c r="B748" s="146"/>
      <c r="C748" s="55"/>
      <c r="D748" s="56"/>
      <c r="E748" s="54"/>
      <c r="F748" s="351"/>
      <c r="G748" s="360"/>
    </row>
    <row r="749" spans="1:7" s="41" customFormat="1" ht="12" customHeight="1" x14ac:dyDescent="0.25">
      <c r="B749" s="163"/>
      <c r="C749" s="65"/>
      <c r="D749" s="50"/>
      <c r="E749" s="51"/>
      <c r="F749" s="348"/>
      <c r="G749" s="349"/>
    </row>
    <row r="750" spans="1:7" s="41" customFormat="1" ht="12" customHeight="1" x14ac:dyDescent="0.25">
      <c r="B750" s="144"/>
      <c r="C750" s="47"/>
      <c r="D750" s="47"/>
      <c r="E750" s="48"/>
      <c r="F750" s="348"/>
      <c r="G750" s="349"/>
    </row>
    <row r="751" spans="1:7" s="41" customFormat="1" ht="12" customHeight="1" x14ac:dyDescent="0.25">
      <c r="B751" s="142"/>
      <c r="C751" s="50"/>
      <c r="D751" s="50"/>
      <c r="E751" s="51"/>
      <c r="F751" s="348"/>
      <c r="G751" s="349"/>
    </row>
    <row r="752" spans="1:7" s="41" customFormat="1" ht="12" customHeight="1" x14ac:dyDescent="0.25">
      <c r="B752" s="144"/>
      <c r="C752" s="47"/>
      <c r="D752" s="47"/>
      <c r="E752" s="48"/>
      <c r="F752" s="348"/>
      <c r="G752" s="349"/>
    </row>
    <row r="753" spans="2:7" s="41" customFormat="1" ht="12" customHeight="1" x14ac:dyDescent="0.25">
      <c r="B753" s="142"/>
      <c r="C753" s="50"/>
      <c r="D753" s="50"/>
      <c r="E753" s="51"/>
      <c r="F753" s="348"/>
      <c r="G753" s="349"/>
    </row>
    <row r="754" spans="2:7" s="41" customFormat="1" ht="12" customHeight="1" x14ac:dyDescent="0.25">
      <c r="B754" s="144"/>
      <c r="C754" s="47"/>
      <c r="D754" s="47"/>
      <c r="E754" s="48"/>
      <c r="F754" s="348"/>
      <c r="G754" s="349"/>
    </row>
    <row r="755" spans="2:7" s="41" customFormat="1" ht="12" customHeight="1" x14ac:dyDescent="0.25">
      <c r="B755" s="142"/>
      <c r="C755" s="50"/>
      <c r="D755" s="50"/>
      <c r="E755" s="51"/>
      <c r="F755" s="348"/>
      <c r="G755" s="349"/>
    </row>
    <row r="756" spans="2:7" s="41" customFormat="1" ht="12" customHeight="1" x14ac:dyDescent="0.25">
      <c r="B756" s="144"/>
      <c r="C756" s="47"/>
      <c r="D756" s="47"/>
      <c r="E756" s="48"/>
      <c r="F756" s="348"/>
      <c r="G756" s="349"/>
    </row>
    <row r="757" spans="2:7" s="41" customFormat="1" ht="12" customHeight="1" x14ac:dyDescent="0.25">
      <c r="B757" s="142"/>
      <c r="C757" s="50"/>
      <c r="D757" s="50"/>
      <c r="E757" s="51"/>
      <c r="F757" s="348"/>
      <c r="G757" s="349"/>
    </row>
    <row r="758" spans="2:7" s="41" customFormat="1" ht="12" customHeight="1" x14ac:dyDescent="0.25">
      <c r="B758" s="144"/>
      <c r="C758" s="47"/>
      <c r="D758" s="47"/>
      <c r="E758" s="48"/>
      <c r="F758" s="348"/>
      <c r="G758" s="349"/>
    </row>
    <row r="759" spans="2:7" s="41" customFormat="1" ht="12" customHeight="1" x14ac:dyDescent="0.25">
      <c r="B759" s="142"/>
      <c r="C759" s="50"/>
      <c r="D759" s="50"/>
      <c r="E759" s="51"/>
      <c r="F759" s="348"/>
      <c r="G759" s="349"/>
    </row>
    <row r="760" spans="2:7" s="41" customFormat="1" ht="12" customHeight="1" x14ac:dyDescent="0.25">
      <c r="B760" s="144"/>
      <c r="C760" s="47"/>
      <c r="D760" s="47"/>
      <c r="E760" s="48"/>
      <c r="F760" s="348"/>
      <c r="G760" s="349"/>
    </row>
    <row r="761" spans="2:7" s="41" customFormat="1" ht="12" customHeight="1" x14ac:dyDescent="0.25">
      <c r="B761" s="142"/>
      <c r="C761" s="50"/>
      <c r="D761" s="50"/>
      <c r="E761" s="51"/>
      <c r="F761" s="348"/>
      <c r="G761" s="349"/>
    </row>
    <row r="762" spans="2:7" s="41" customFormat="1" ht="12" customHeight="1" x14ac:dyDescent="0.25">
      <c r="B762" s="144"/>
      <c r="C762" s="47"/>
      <c r="D762" s="47"/>
      <c r="E762" s="48"/>
      <c r="F762" s="348"/>
      <c r="G762" s="349"/>
    </row>
    <row r="763" spans="2:7" s="41" customFormat="1" ht="12" customHeight="1" x14ac:dyDescent="0.25">
      <c r="B763" s="142"/>
      <c r="C763" s="50"/>
      <c r="D763" s="50"/>
      <c r="E763" s="51"/>
      <c r="F763" s="348"/>
      <c r="G763" s="349"/>
    </row>
    <row r="764" spans="2:7" s="41" customFormat="1" ht="12" customHeight="1" x14ac:dyDescent="0.25">
      <c r="B764" s="144"/>
      <c r="C764" s="47"/>
      <c r="D764" s="47"/>
      <c r="E764" s="48"/>
      <c r="F764" s="348"/>
      <c r="G764" s="349"/>
    </row>
    <row r="765" spans="2:7" s="41" customFormat="1" ht="12" customHeight="1" x14ac:dyDescent="0.25">
      <c r="B765" s="142"/>
      <c r="C765" s="50"/>
      <c r="D765" s="50"/>
      <c r="E765" s="51"/>
      <c r="F765" s="348"/>
      <c r="G765" s="349"/>
    </row>
    <row r="766" spans="2:7" s="41" customFormat="1" ht="12" customHeight="1" x14ac:dyDescent="0.25">
      <c r="B766" s="144"/>
      <c r="C766" s="47"/>
      <c r="D766" s="47"/>
      <c r="E766" s="48"/>
      <c r="F766" s="348"/>
      <c r="G766" s="349"/>
    </row>
    <row r="767" spans="2:7" s="41" customFormat="1" ht="12" customHeight="1" x14ac:dyDescent="0.25">
      <c r="B767" s="142"/>
      <c r="C767" s="50"/>
      <c r="D767" s="50"/>
      <c r="E767" s="51"/>
      <c r="F767" s="348"/>
      <c r="G767" s="349"/>
    </row>
    <row r="768" spans="2:7" s="41" customFormat="1" ht="12" customHeight="1" x14ac:dyDescent="0.25">
      <c r="B768" s="144"/>
      <c r="C768" s="47"/>
      <c r="D768" s="47"/>
      <c r="E768" s="48"/>
      <c r="F768" s="348"/>
      <c r="G768" s="349"/>
    </row>
    <row r="769" spans="1:7" s="41" customFormat="1" ht="12" customHeight="1" x14ac:dyDescent="0.25">
      <c r="B769" s="142"/>
      <c r="C769" s="50"/>
      <c r="D769" s="50"/>
      <c r="E769" s="51"/>
      <c r="F769" s="348"/>
      <c r="G769" s="349"/>
    </row>
    <row r="770" spans="1:7" s="41" customFormat="1" ht="12" customHeight="1" x14ac:dyDescent="0.25">
      <c r="B770" s="144"/>
      <c r="C770" s="47"/>
      <c r="D770" s="47"/>
      <c r="E770" s="48"/>
      <c r="F770" s="348"/>
      <c r="G770" s="349"/>
    </row>
    <row r="771" spans="1:7" s="41" customFormat="1" ht="12" customHeight="1" x14ac:dyDescent="0.25">
      <c r="B771" s="142"/>
      <c r="C771" s="50"/>
      <c r="D771" s="50"/>
      <c r="E771" s="51"/>
      <c r="F771" s="348"/>
      <c r="G771" s="349"/>
    </row>
    <row r="772" spans="1:7" s="41" customFormat="1" ht="12" customHeight="1" x14ac:dyDescent="0.25">
      <c r="B772" s="144"/>
      <c r="C772" s="47"/>
      <c r="D772" s="47"/>
      <c r="E772" s="48"/>
      <c r="F772" s="348"/>
      <c r="G772" s="349"/>
    </row>
    <row r="773" spans="1:7" s="41" customFormat="1" ht="12" customHeight="1" x14ac:dyDescent="0.25">
      <c r="B773" s="142"/>
      <c r="C773" s="50"/>
      <c r="D773" s="50"/>
      <c r="E773" s="51"/>
      <c r="F773" s="348"/>
      <c r="G773" s="349"/>
    </row>
    <row r="774" spans="1:7" s="41" customFormat="1" ht="12" customHeight="1" x14ac:dyDescent="0.25">
      <c r="B774" s="144"/>
      <c r="C774" s="47"/>
      <c r="D774" s="47"/>
      <c r="E774" s="48"/>
      <c r="F774" s="348"/>
      <c r="G774" s="349"/>
    </row>
    <row r="775" spans="1:7" s="59" customFormat="1" ht="20.100000000000001" customHeight="1" x14ac:dyDescent="0.25">
      <c r="B775" s="60" t="s">
        <v>54</v>
      </c>
      <c r="C775" s="61"/>
      <c r="D775" s="61"/>
      <c r="E775" s="62"/>
      <c r="F775" s="354"/>
      <c r="G775" s="355"/>
    </row>
    <row r="776" spans="1:7" s="1" customFormat="1" ht="12" customHeight="1" x14ac:dyDescent="0.2">
      <c r="D776" s="63">
        <f>D707+1</f>
        <v>16</v>
      </c>
      <c r="E776" s="43"/>
      <c r="F776" s="344"/>
      <c r="G776" s="356"/>
    </row>
    <row r="777" spans="1:7" s="36" customFormat="1" ht="15" customHeight="1" x14ac:dyDescent="0.2">
      <c r="B777" s="37" t="s">
        <v>153</v>
      </c>
      <c r="E777" s="39"/>
      <c r="F777" s="342"/>
      <c r="G777" s="343"/>
    </row>
    <row r="778" spans="1:7" s="36" customFormat="1" ht="15" customHeight="1" x14ac:dyDescent="0.2">
      <c r="B778" s="42" t="s">
        <v>154</v>
      </c>
      <c r="E778" s="39"/>
      <c r="F778" s="342"/>
      <c r="G778" s="343"/>
    </row>
    <row r="779" spans="1:7" s="1" customFormat="1" ht="15" customHeight="1" x14ac:dyDescent="0.2">
      <c r="E779" s="43"/>
      <c r="F779" s="344"/>
      <c r="G779" s="345"/>
    </row>
    <row r="780" spans="1:7" s="41" customFormat="1" ht="15.4" customHeight="1" x14ac:dyDescent="0.25">
      <c r="B780" s="44" t="s">
        <v>155</v>
      </c>
      <c r="C780" s="44" t="s">
        <v>156</v>
      </c>
      <c r="D780" s="44" t="s">
        <v>157</v>
      </c>
      <c r="E780" s="45" t="s">
        <v>158</v>
      </c>
      <c r="F780" s="357" t="s">
        <v>159</v>
      </c>
      <c r="G780" s="358" t="s">
        <v>1309</v>
      </c>
    </row>
    <row r="781" spans="1:7" s="41" customFormat="1" ht="12" customHeight="1" x14ac:dyDescent="0.25">
      <c r="A781" s="41">
        <v>964</v>
      </c>
      <c r="B781" s="141" t="s">
        <v>457</v>
      </c>
      <c r="C781" s="46" t="s">
        <v>458</v>
      </c>
      <c r="D781" s="47"/>
      <c r="E781" s="48"/>
      <c r="F781" s="348"/>
      <c r="G781" s="349"/>
    </row>
    <row r="782" spans="1:7" s="41" customFormat="1" ht="12" customHeight="1" x14ac:dyDescent="0.25">
      <c r="B782" s="142"/>
      <c r="C782" s="50"/>
      <c r="D782" s="50"/>
      <c r="E782" s="51"/>
      <c r="F782" s="348"/>
      <c r="G782" s="349"/>
    </row>
    <row r="783" spans="1:7" s="41" customFormat="1" ht="12" customHeight="1" x14ac:dyDescent="0.25">
      <c r="A783" s="41">
        <v>965</v>
      </c>
      <c r="B783" s="141" t="s">
        <v>459</v>
      </c>
      <c r="C783" s="46" t="s">
        <v>460</v>
      </c>
      <c r="D783" s="47"/>
      <c r="E783" s="48"/>
      <c r="F783" s="348"/>
      <c r="G783" s="349"/>
    </row>
    <row r="784" spans="1:7" s="41" customFormat="1" ht="12" customHeight="1" x14ac:dyDescent="0.25">
      <c r="B784" s="142"/>
      <c r="C784" s="50"/>
      <c r="D784" s="50"/>
      <c r="E784" s="51"/>
      <c r="F784" s="348"/>
      <c r="G784" s="349"/>
    </row>
    <row r="785" spans="1:7" s="41" customFormat="1" ht="24" customHeight="1" x14ac:dyDescent="0.25">
      <c r="A785" s="41">
        <v>966</v>
      </c>
      <c r="B785" s="144"/>
      <c r="C785" s="55" t="s">
        <v>461</v>
      </c>
      <c r="D785" s="47"/>
      <c r="E785" s="48"/>
      <c r="F785" s="348"/>
      <c r="G785" s="349"/>
    </row>
    <row r="786" spans="1:7" s="41" customFormat="1" ht="12" customHeight="1" x14ac:dyDescent="0.25">
      <c r="B786" s="142"/>
      <c r="C786" s="50"/>
      <c r="D786" s="50"/>
      <c r="E786" s="51"/>
      <c r="F786" s="348"/>
      <c r="G786" s="349"/>
    </row>
    <row r="787" spans="1:7" s="41" customFormat="1" ht="12" customHeight="1" x14ac:dyDescent="0.25">
      <c r="A787" s="41">
        <v>967</v>
      </c>
      <c r="B787" s="144"/>
      <c r="C787" s="55" t="s">
        <v>462</v>
      </c>
      <c r="D787" s="56" t="s">
        <v>15</v>
      </c>
      <c r="E787" s="54">
        <f>4600*1.05</f>
        <v>4830</v>
      </c>
      <c r="F787" s="359"/>
      <c r="G787" s="349">
        <f>E787*F787</f>
        <v>0</v>
      </c>
    </row>
    <row r="788" spans="1:7" s="41" customFormat="1" ht="12" customHeight="1" x14ac:dyDescent="0.25">
      <c r="B788" s="142"/>
      <c r="C788" s="50"/>
      <c r="D788" s="50"/>
      <c r="E788" s="51"/>
      <c r="F788" s="348"/>
      <c r="G788" s="349"/>
    </row>
    <row r="789" spans="1:7" s="41" customFormat="1" ht="12" customHeight="1" x14ac:dyDescent="0.25">
      <c r="A789" s="41">
        <v>968</v>
      </c>
      <c r="B789" s="144"/>
      <c r="C789" s="55" t="s">
        <v>463</v>
      </c>
      <c r="D789" s="56" t="s">
        <v>15</v>
      </c>
      <c r="E789" s="54">
        <v>0</v>
      </c>
      <c r="F789" s="351"/>
      <c r="G789" s="349"/>
    </row>
    <row r="790" spans="1:7" s="41" customFormat="1" ht="12" customHeight="1" x14ac:dyDescent="0.25">
      <c r="B790" s="142"/>
      <c r="C790" s="65"/>
      <c r="D790" s="50"/>
      <c r="E790" s="51"/>
      <c r="F790" s="348"/>
      <c r="G790" s="349"/>
    </row>
    <row r="791" spans="1:7" s="41" customFormat="1" ht="12" customHeight="1" x14ac:dyDescent="0.25">
      <c r="A791" s="41">
        <v>969</v>
      </c>
      <c r="B791" s="141" t="s">
        <v>464</v>
      </c>
      <c r="C791" s="46" t="s">
        <v>465</v>
      </c>
      <c r="D791" s="47"/>
      <c r="E791" s="48"/>
      <c r="F791" s="351"/>
      <c r="G791" s="360"/>
    </row>
    <row r="792" spans="1:7" s="41" customFormat="1" ht="12" customHeight="1" x14ac:dyDescent="0.25">
      <c r="B792" s="142"/>
      <c r="C792" s="50"/>
      <c r="D792" s="50"/>
      <c r="E792" s="51"/>
      <c r="F792" s="348"/>
      <c r="G792" s="349"/>
    </row>
    <row r="793" spans="1:7" s="41" customFormat="1" ht="12" x14ac:dyDescent="0.25">
      <c r="A793" s="41">
        <v>970</v>
      </c>
      <c r="B793" s="144"/>
      <c r="C793" s="55" t="s">
        <v>466</v>
      </c>
      <c r="D793" s="56" t="s">
        <v>15</v>
      </c>
      <c r="E793" s="54">
        <f>E787*0.05</f>
        <v>241.5</v>
      </c>
      <c r="F793" s="359"/>
      <c r="G793" s="349">
        <f>E793*F793</f>
        <v>0</v>
      </c>
    </row>
    <row r="794" spans="1:7" s="41" customFormat="1" ht="12" customHeight="1" x14ac:dyDescent="0.25">
      <c r="B794" s="142"/>
      <c r="C794" s="50"/>
      <c r="D794" s="50"/>
      <c r="E794" s="51"/>
      <c r="F794" s="348"/>
      <c r="G794" s="349"/>
    </row>
    <row r="795" spans="1:7" s="41" customFormat="1" ht="12" customHeight="1" x14ac:dyDescent="0.25">
      <c r="A795" s="41">
        <v>971</v>
      </c>
      <c r="B795" s="144"/>
      <c r="C795" s="55" t="s">
        <v>467</v>
      </c>
      <c r="D795" s="56" t="s">
        <v>15</v>
      </c>
      <c r="E795" s="54">
        <f>E787*0.02</f>
        <v>96.600000000000009</v>
      </c>
      <c r="F795" s="359"/>
      <c r="G795" s="349">
        <f>E795*F795</f>
        <v>0</v>
      </c>
    </row>
    <row r="796" spans="1:7" s="41" customFormat="1" ht="12" customHeight="1" x14ac:dyDescent="0.25">
      <c r="B796" s="142"/>
      <c r="C796" s="50"/>
      <c r="D796" s="50"/>
      <c r="E796" s="51"/>
      <c r="F796" s="348"/>
      <c r="G796" s="349"/>
    </row>
    <row r="797" spans="1:7" s="41" customFormat="1" ht="12" customHeight="1" x14ac:dyDescent="0.25">
      <c r="A797" s="41">
        <v>947</v>
      </c>
      <c r="B797" s="144"/>
      <c r="C797" s="55" t="s">
        <v>468</v>
      </c>
      <c r="D797" s="56" t="s">
        <v>15</v>
      </c>
      <c r="E797" s="54">
        <v>0</v>
      </c>
      <c r="F797" s="359"/>
      <c r="G797" s="176" t="s">
        <v>263</v>
      </c>
    </row>
    <row r="798" spans="1:7" s="41" customFormat="1" ht="12" customHeight="1" x14ac:dyDescent="0.25">
      <c r="B798" s="142"/>
      <c r="C798" s="50"/>
      <c r="D798" s="50"/>
      <c r="E798" s="51"/>
      <c r="F798" s="348"/>
      <c r="G798" s="349"/>
    </row>
    <row r="799" spans="1:7" s="41" customFormat="1" ht="12" customHeight="1" x14ac:dyDescent="0.25">
      <c r="A799" s="41">
        <v>948</v>
      </c>
      <c r="B799" s="144"/>
      <c r="C799" s="55" t="s">
        <v>469</v>
      </c>
      <c r="D799" s="56" t="s">
        <v>15</v>
      </c>
      <c r="E799" s="54">
        <f>E811</f>
        <v>223.6</v>
      </c>
      <c r="F799" s="359"/>
      <c r="G799" s="349">
        <f>E799*F799</f>
        <v>0</v>
      </c>
    </row>
    <row r="800" spans="1:7" s="41" customFormat="1" ht="12" customHeight="1" x14ac:dyDescent="0.25">
      <c r="B800" s="142"/>
      <c r="C800" s="50"/>
      <c r="D800" s="50"/>
      <c r="E800" s="51"/>
      <c r="F800" s="348"/>
      <c r="G800" s="349"/>
    </row>
    <row r="801" spans="1:7" s="41" customFormat="1" ht="12" customHeight="1" x14ac:dyDescent="0.25">
      <c r="A801" s="41">
        <v>949</v>
      </c>
      <c r="B801" s="141" t="s">
        <v>470</v>
      </c>
      <c r="C801" s="46" t="s">
        <v>471</v>
      </c>
      <c r="D801" s="47"/>
      <c r="E801" s="48"/>
      <c r="F801" s="348"/>
      <c r="G801" s="349"/>
    </row>
    <row r="802" spans="1:7" s="41" customFormat="1" ht="12" customHeight="1" x14ac:dyDescent="0.25">
      <c r="B802" s="142"/>
      <c r="C802" s="50"/>
      <c r="D802" s="50"/>
      <c r="E802" s="51"/>
      <c r="F802" s="348"/>
      <c r="G802" s="349"/>
    </row>
    <row r="803" spans="1:7" s="41" customFormat="1" ht="12" x14ac:dyDescent="0.25">
      <c r="A803" s="41">
        <v>950</v>
      </c>
      <c r="B803" s="144"/>
      <c r="C803" s="55" t="s">
        <v>472</v>
      </c>
      <c r="D803" s="56" t="s">
        <v>15</v>
      </c>
      <c r="E803" s="54">
        <f>7030.21*1.04*0.8</f>
        <v>5849.1347200000009</v>
      </c>
      <c r="F803" s="359"/>
      <c r="G803" s="349">
        <f>E803*F803</f>
        <v>0</v>
      </c>
    </row>
    <row r="804" spans="1:7" s="41" customFormat="1" ht="12" customHeight="1" x14ac:dyDescent="0.25">
      <c r="B804" s="142"/>
      <c r="C804" s="50"/>
      <c r="D804" s="50"/>
      <c r="E804" s="51"/>
      <c r="F804" s="348"/>
      <c r="G804" s="349"/>
    </row>
    <row r="805" spans="1:7" s="41" customFormat="1" ht="12" customHeight="1" x14ac:dyDescent="0.25">
      <c r="A805" s="41">
        <v>951</v>
      </c>
      <c r="B805" s="144"/>
      <c r="C805" s="55" t="s">
        <v>473</v>
      </c>
      <c r="D805" s="56" t="s">
        <v>15</v>
      </c>
      <c r="E805" s="54">
        <f>7030.21*1.04*0.15</f>
        <v>1096.7127600000001</v>
      </c>
      <c r="F805" s="359"/>
      <c r="G805" s="349">
        <f>E805*F805</f>
        <v>0</v>
      </c>
    </row>
    <row r="806" spans="1:7" s="41" customFormat="1" ht="12" customHeight="1" x14ac:dyDescent="0.25">
      <c r="B806" s="142"/>
      <c r="C806" s="50"/>
      <c r="D806" s="50"/>
      <c r="E806" s="51"/>
      <c r="F806" s="348"/>
      <c r="G806" s="349"/>
    </row>
    <row r="807" spans="1:7" s="41" customFormat="1" ht="12" customHeight="1" x14ac:dyDescent="0.25">
      <c r="A807" s="41">
        <v>952</v>
      </c>
      <c r="B807" s="144"/>
      <c r="C807" s="55" t="s">
        <v>474</v>
      </c>
      <c r="D807" s="56" t="s">
        <v>15</v>
      </c>
      <c r="E807" s="54">
        <f>7030.21*1.04*0.05</f>
        <v>365.57092000000006</v>
      </c>
      <c r="F807" s="359"/>
      <c r="G807" s="349">
        <f>E807*F807</f>
        <v>0</v>
      </c>
    </row>
    <row r="808" spans="1:7" s="41" customFormat="1" ht="12" customHeight="1" x14ac:dyDescent="0.25">
      <c r="B808" s="142"/>
      <c r="C808" s="50"/>
      <c r="D808" s="50"/>
      <c r="E808" s="51"/>
      <c r="F808" s="348"/>
      <c r="G808" s="349"/>
    </row>
    <row r="809" spans="1:7" s="41" customFormat="1" ht="12" x14ac:dyDescent="0.25">
      <c r="A809" s="41">
        <v>953</v>
      </c>
      <c r="B809" s="144"/>
      <c r="C809" s="55" t="s">
        <v>475</v>
      </c>
      <c r="D809" s="56" t="s">
        <v>15</v>
      </c>
      <c r="E809" s="54">
        <v>0</v>
      </c>
      <c r="F809" s="359"/>
      <c r="G809" s="176" t="s">
        <v>263</v>
      </c>
    </row>
    <row r="810" spans="1:7" s="41" customFormat="1" ht="12" customHeight="1" x14ac:dyDescent="0.25">
      <c r="B810" s="142"/>
      <c r="C810" s="50"/>
      <c r="D810" s="50"/>
      <c r="E810" s="51"/>
      <c r="F810" s="348"/>
      <c r="G810" s="349"/>
    </row>
    <row r="811" spans="1:7" s="41" customFormat="1" ht="12" x14ac:dyDescent="0.25">
      <c r="A811" s="41">
        <v>954</v>
      </c>
      <c r="B811" s="144"/>
      <c r="C811" s="55" t="s">
        <v>476</v>
      </c>
      <c r="D811" s="56" t="s">
        <v>15</v>
      </c>
      <c r="E811" s="54">
        <v>223.6</v>
      </c>
      <c r="F811" s="359"/>
      <c r="G811" s="349">
        <f>E811*F811</f>
        <v>0</v>
      </c>
    </row>
    <row r="812" spans="1:7" s="41" customFormat="1" ht="12" customHeight="1" x14ac:dyDescent="0.25">
      <c r="B812" s="142"/>
      <c r="C812" s="50"/>
      <c r="D812" s="50"/>
      <c r="E812" s="51"/>
      <c r="F812" s="348"/>
      <c r="G812" s="349"/>
    </row>
    <row r="813" spans="1:7" s="41" customFormat="1" ht="12" x14ac:dyDescent="0.25">
      <c r="A813" s="41">
        <v>955</v>
      </c>
      <c r="B813" s="146" t="s">
        <v>477</v>
      </c>
      <c r="C813" s="55" t="s">
        <v>478</v>
      </c>
      <c r="D813" s="56" t="s">
        <v>66</v>
      </c>
      <c r="E813" s="54">
        <v>0</v>
      </c>
      <c r="F813" s="351"/>
      <c r="G813" s="176" t="s">
        <v>263</v>
      </c>
    </row>
    <row r="814" spans="1:7" s="41" customFormat="1" ht="12" customHeight="1" x14ac:dyDescent="0.25">
      <c r="B814" s="142"/>
      <c r="C814" s="50"/>
      <c r="D814" s="50"/>
      <c r="E814" s="51"/>
      <c r="F814" s="348"/>
      <c r="G814" s="349"/>
    </row>
    <row r="815" spans="1:7" s="41" customFormat="1" ht="24" customHeight="1" x14ac:dyDescent="0.25">
      <c r="A815" s="41">
        <v>972</v>
      </c>
      <c r="B815" s="146" t="s">
        <v>479</v>
      </c>
      <c r="C815" s="55" t="s">
        <v>480</v>
      </c>
      <c r="D815" s="47"/>
      <c r="E815" s="48"/>
      <c r="F815" s="348"/>
      <c r="G815" s="349"/>
    </row>
    <row r="816" spans="1:7" s="41" customFormat="1" ht="12" customHeight="1" x14ac:dyDescent="0.25">
      <c r="B816" s="142"/>
      <c r="C816" s="50"/>
      <c r="D816" s="50"/>
      <c r="E816" s="51"/>
      <c r="F816" s="348"/>
      <c r="G816" s="349"/>
    </row>
    <row r="817" spans="1:7" s="41" customFormat="1" ht="12" customHeight="1" x14ac:dyDescent="0.25">
      <c r="A817" s="41">
        <v>973</v>
      </c>
      <c r="B817" s="144"/>
      <c r="C817" s="55" t="s">
        <v>481</v>
      </c>
      <c r="D817" s="56" t="s">
        <v>482</v>
      </c>
      <c r="E817" s="54">
        <v>0</v>
      </c>
      <c r="F817" s="351"/>
      <c r="G817" s="176" t="s">
        <v>263</v>
      </c>
    </row>
    <row r="818" spans="1:7" s="41" customFormat="1" ht="12" customHeight="1" x14ac:dyDescent="0.25">
      <c r="B818" s="142"/>
      <c r="C818" s="50"/>
      <c r="D818" s="50"/>
      <c r="E818" s="51"/>
      <c r="F818" s="348"/>
      <c r="G818" s="349"/>
    </row>
    <row r="819" spans="1:7" s="41" customFormat="1" ht="12" customHeight="1" x14ac:dyDescent="0.25">
      <c r="A819" s="41">
        <v>974</v>
      </c>
      <c r="B819" s="144"/>
      <c r="C819" s="55" t="s">
        <v>483</v>
      </c>
      <c r="D819" s="56" t="s">
        <v>482</v>
      </c>
      <c r="E819" s="54">
        <v>0</v>
      </c>
      <c r="F819" s="351"/>
      <c r="G819" s="176" t="s">
        <v>263</v>
      </c>
    </row>
    <row r="820" spans="1:7" s="41" customFormat="1" ht="12" customHeight="1" x14ac:dyDescent="0.25">
      <c r="B820" s="142"/>
      <c r="C820" s="50"/>
      <c r="D820" s="50"/>
      <c r="E820" s="51"/>
      <c r="F820" s="348"/>
      <c r="G820" s="349"/>
    </row>
    <row r="821" spans="1:7" s="41" customFormat="1" ht="12" customHeight="1" x14ac:dyDescent="0.25">
      <c r="A821" s="41">
        <v>975</v>
      </c>
      <c r="B821" s="144"/>
      <c r="C821" s="55" t="s">
        <v>484</v>
      </c>
      <c r="D821" s="56" t="s">
        <v>482</v>
      </c>
      <c r="E821" s="54">
        <v>0</v>
      </c>
      <c r="F821" s="351"/>
      <c r="G821" s="176" t="s">
        <v>263</v>
      </c>
    </row>
    <row r="822" spans="1:7" s="41" customFormat="1" ht="12" customHeight="1" x14ac:dyDescent="0.25">
      <c r="B822" s="142"/>
      <c r="C822" s="50"/>
      <c r="D822" s="50"/>
      <c r="E822" s="51"/>
      <c r="F822" s="348"/>
      <c r="G822" s="349"/>
    </row>
    <row r="823" spans="1:7" s="41" customFormat="1" ht="12" customHeight="1" x14ac:dyDescent="0.25">
      <c r="A823" s="41">
        <v>976</v>
      </c>
      <c r="B823" s="144"/>
      <c r="C823" s="55" t="s">
        <v>485</v>
      </c>
      <c r="D823" s="56" t="s">
        <v>482</v>
      </c>
      <c r="E823" s="54">
        <v>0</v>
      </c>
      <c r="F823" s="351"/>
      <c r="G823" s="176" t="s">
        <v>263</v>
      </c>
    </row>
    <row r="824" spans="1:7" s="41" customFormat="1" ht="12" customHeight="1" x14ac:dyDescent="0.25">
      <c r="B824" s="142"/>
      <c r="C824" s="50"/>
      <c r="D824" s="50"/>
      <c r="E824" s="51"/>
      <c r="F824" s="348"/>
      <c r="G824" s="349"/>
    </row>
    <row r="825" spans="1:7" s="41" customFormat="1" ht="12" x14ac:dyDescent="0.25">
      <c r="A825" s="41">
        <v>977</v>
      </c>
      <c r="B825" s="141" t="s">
        <v>486</v>
      </c>
      <c r="C825" s="46" t="s">
        <v>487</v>
      </c>
      <c r="D825" s="47"/>
      <c r="E825" s="48"/>
      <c r="F825" s="348"/>
      <c r="G825" s="349"/>
    </row>
    <row r="826" spans="1:7" s="41" customFormat="1" ht="12" customHeight="1" x14ac:dyDescent="0.25">
      <c r="B826" s="142"/>
      <c r="C826" s="50"/>
      <c r="D826" s="50"/>
      <c r="E826" s="51"/>
      <c r="F826" s="348"/>
      <c r="G826" s="349"/>
    </row>
    <row r="827" spans="1:7" s="41" customFormat="1" ht="12" customHeight="1" x14ac:dyDescent="0.25">
      <c r="A827" s="41">
        <v>978</v>
      </c>
      <c r="B827" s="144"/>
      <c r="C827" s="55" t="s">
        <v>488</v>
      </c>
      <c r="D827" s="47"/>
      <c r="E827" s="48"/>
      <c r="F827" s="348"/>
      <c r="G827" s="349"/>
    </row>
    <row r="828" spans="1:7" s="41" customFormat="1" ht="12" customHeight="1" x14ac:dyDescent="0.25">
      <c r="B828" s="142"/>
      <c r="C828" s="50"/>
      <c r="D828" s="50"/>
      <c r="E828" s="51"/>
      <c r="F828" s="348"/>
      <c r="G828" s="349"/>
    </row>
    <row r="829" spans="1:7" s="41" customFormat="1" ht="12" customHeight="1" x14ac:dyDescent="0.25">
      <c r="A829" s="41">
        <v>979</v>
      </c>
      <c r="B829" s="144"/>
      <c r="C829" s="55" t="s">
        <v>489</v>
      </c>
      <c r="D829" s="56" t="s">
        <v>15</v>
      </c>
      <c r="E829" s="54">
        <v>100</v>
      </c>
      <c r="F829" s="359"/>
      <c r="G829" s="349">
        <f>E829*F829</f>
        <v>0</v>
      </c>
    </row>
    <row r="830" spans="1:7" s="41" customFormat="1" ht="12" customHeight="1" x14ac:dyDescent="0.25">
      <c r="B830" s="142"/>
      <c r="C830" s="50"/>
      <c r="D830" s="50"/>
      <c r="E830" s="51"/>
      <c r="F830" s="348"/>
      <c r="G830" s="349"/>
    </row>
    <row r="831" spans="1:7" s="41" customFormat="1" ht="12" customHeight="1" x14ac:dyDescent="0.25">
      <c r="A831" s="41">
        <v>956</v>
      </c>
      <c r="B831" s="144"/>
      <c r="C831" s="55" t="s">
        <v>490</v>
      </c>
      <c r="D831" s="56" t="s">
        <v>15</v>
      </c>
      <c r="E831" s="54">
        <v>0</v>
      </c>
      <c r="F831" s="359"/>
      <c r="G831" s="176" t="s">
        <v>263</v>
      </c>
    </row>
    <row r="832" spans="1:7" s="41" customFormat="1" ht="12" customHeight="1" x14ac:dyDescent="0.25">
      <c r="B832" s="142"/>
      <c r="C832" s="50"/>
      <c r="D832" s="50"/>
      <c r="E832" s="51"/>
      <c r="F832" s="348"/>
      <c r="G832" s="349"/>
    </row>
    <row r="833" spans="1:7" s="41" customFormat="1" ht="12" customHeight="1" x14ac:dyDescent="0.25">
      <c r="A833" s="41">
        <v>957</v>
      </c>
      <c r="B833" s="144"/>
      <c r="C833" s="55" t="s">
        <v>491</v>
      </c>
      <c r="D833" s="47"/>
      <c r="E833" s="48"/>
      <c r="F833" s="348"/>
      <c r="G833" s="349"/>
    </row>
    <row r="834" spans="1:7" s="41" customFormat="1" ht="12" customHeight="1" x14ac:dyDescent="0.25">
      <c r="B834" s="142"/>
      <c r="C834" s="50"/>
      <c r="D834" s="50"/>
      <c r="E834" s="51"/>
      <c r="F834" s="348"/>
      <c r="G834" s="349"/>
    </row>
    <row r="835" spans="1:7" s="41" customFormat="1" ht="12" customHeight="1" x14ac:dyDescent="0.25">
      <c r="A835" s="41">
        <v>958</v>
      </c>
      <c r="B835" s="144"/>
      <c r="C835" s="55" t="s">
        <v>492</v>
      </c>
      <c r="D835" s="56" t="s">
        <v>15</v>
      </c>
      <c r="E835" s="54">
        <v>150</v>
      </c>
      <c r="F835" s="359"/>
      <c r="G835" s="349">
        <f>E835*F835</f>
        <v>0</v>
      </c>
    </row>
    <row r="836" spans="1:7" s="41" customFormat="1" ht="12" customHeight="1" x14ac:dyDescent="0.25">
      <c r="B836" s="142"/>
      <c r="C836" s="50"/>
      <c r="D836" s="50"/>
      <c r="E836" s="51"/>
      <c r="F836" s="348"/>
      <c r="G836" s="349"/>
    </row>
    <row r="837" spans="1:7" s="41" customFormat="1" ht="12" customHeight="1" x14ac:dyDescent="0.25">
      <c r="A837" s="41">
        <v>959</v>
      </c>
      <c r="B837" s="144"/>
      <c r="C837" s="55" t="s">
        <v>490</v>
      </c>
      <c r="D837" s="56" t="s">
        <v>15</v>
      </c>
      <c r="E837" s="54">
        <v>0</v>
      </c>
      <c r="F837" s="359"/>
      <c r="G837" s="176" t="s">
        <v>263</v>
      </c>
    </row>
    <row r="838" spans="1:7" s="41" customFormat="1" ht="12" customHeight="1" x14ac:dyDescent="0.25">
      <c r="B838" s="142"/>
      <c r="C838" s="50"/>
      <c r="D838" s="50"/>
      <c r="E838" s="51"/>
      <c r="F838" s="348"/>
      <c r="G838" s="349"/>
    </row>
    <row r="839" spans="1:7" s="59" customFormat="1" ht="20.100000000000001" customHeight="1" x14ac:dyDescent="0.25">
      <c r="B839" s="60" t="s">
        <v>42</v>
      </c>
      <c r="C839" s="61"/>
      <c r="D839" s="61"/>
      <c r="E839" s="62"/>
      <c r="F839" s="354"/>
      <c r="G839" s="355">
        <f>SUM(G781:G838)</f>
        <v>0</v>
      </c>
    </row>
    <row r="840" spans="1:7" s="1" customFormat="1" ht="12" customHeight="1" x14ac:dyDescent="0.2">
      <c r="D840" s="63">
        <f>D776+1</f>
        <v>17</v>
      </c>
      <c r="E840" s="43"/>
      <c r="F840" s="344"/>
      <c r="G840" s="356"/>
    </row>
    <row r="841" spans="1:7" s="36" customFormat="1" ht="15" customHeight="1" x14ac:dyDescent="0.2">
      <c r="B841" s="72" t="s">
        <v>153</v>
      </c>
      <c r="E841" s="39"/>
      <c r="F841" s="342"/>
      <c r="G841" s="343"/>
    </row>
    <row r="842" spans="1:7" s="36" customFormat="1" ht="15" customHeight="1" x14ac:dyDescent="0.2">
      <c r="B842" s="73" t="s">
        <v>154</v>
      </c>
      <c r="E842" s="39"/>
      <c r="F842" s="342"/>
      <c r="G842" s="343"/>
    </row>
    <row r="843" spans="1:7" s="1" customFormat="1" ht="15" customHeight="1" x14ac:dyDescent="0.2">
      <c r="E843" s="43"/>
      <c r="F843" s="344"/>
      <c r="G843" s="345"/>
    </row>
    <row r="844" spans="1:7" s="41" customFormat="1" ht="15.4" customHeight="1" x14ac:dyDescent="0.25">
      <c r="B844" s="44" t="s">
        <v>155</v>
      </c>
      <c r="C844" s="44" t="s">
        <v>156</v>
      </c>
      <c r="D844" s="44" t="s">
        <v>157</v>
      </c>
      <c r="E844" s="45" t="s">
        <v>158</v>
      </c>
      <c r="F844" s="357" t="s">
        <v>159</v>
      </c>
      <c r="G844" s="358" t="s">
        <v>1309</v>
      </c>
    </row>
    <row r="845" spans="1:7" s="59" customFormat="1" ht="20.100000000000001" customHeight="1" x14ac:dyDescent="0.25">
      <c r="B845" s="60" t="s">
        <v>43</v>
      </c>
      <c r="C845" s="61"/>
      <c r="D845" s="61"/>
      <c r="E845" s="62"/>
      <c r="F845" s="354"/>
      <c r="G845" s="355">
        <f>+G839</f>
        <v>0</v>
      </c>
    </row>
    <row r="846" spans="1:7" s="41" customFormat="1" ht="24" customHeight="1" x14ac:dyDescent="0.25">
      <c r="A846" s="41">
        <v>960</v>
      </c>
      <c r="B846" s="146" t="s">
        <v>493</v>
      </c>
      <c r="C846" s="55" t="s">
        <v>494</v>
      </c>
      <c r="D846" s="56" t="s">
        <v>15</v>
      </c>
      <c r="E846" s="54">
        <v>0</v>
      </c>
      <c r="F846" s="359"/>
      <c r="G846" s="176" t="s">
        <v>263</v>
      </c>
    </row>
    <row r="847" spans="1:7" s="41" customFormat="1" ht="12" customHeight="1" x14ac:dyDescent="0.25">
      <c r="B847" s="142"/>
      <c r="C847" s="50"/>
      <c r="D847" s="50"/>
      <c r="E847" s="51"/>
      <c r="F847" s="348"/>
      <c r="G847" s="349"/>
    </row>
    <row r="848" spans="1:7" s="41" customFormat="1" ht="24" customHeight="1" x14ac:dyDescent="0.25">
      <c r="A848" s="41">
        <v>961</v>
      </c>
      <c r="B848" s="141" t="s">
        <v>495</v>
      </c>
      <c r="C848" s="46" t="s">
        <v>496</v>
      </c>
      <c r="D848" s="47"/>
      <c r="E848" s="48"/>
      <c r="F848" s="348"/>
      <c r="G848" s="349"/>
    </row>
    <row r="849" spans="1:7" s="41" customFormat="1" ht="12" customHeight="1" x14ac:dyDescent="0.25">
      <c r="B849" s="142"/>
      <c r="C849" s="50"/>
      <c r="D849" s="50"/>
      <c r="E849" s="51"/>
      <c r="F849" s="348"/>
      <c r="G849" s="349"/>
    </row>
    <row r="850" spans="1:7" s="41" customFormat="1" ht="24" customHeight="1" x14ac:dyDescent="0.25">
      <c r="A850" s="41">
        <v>962</v>
      </c>
      <c r="B850" s="144"/>
      <c r="C850" s="55" t="s">
        <v>497</v>
      </c>
      <c r="D850" s="56" t="s">
        <v>15</v>
      </c>
      <c r="E850" s="54">
        <f>(E1422*0.15)</f>
        <v>1005</v>
      </c>
      <c r="F850" s="359"/>
      <c r="G850" s="349">
        <f>E850*F850</f>
        <v>0</v>
      </c>
    </row>
    <row r="851" spans="1:7" s="41" customFormat="1" ht="12" customHeight="1" x14ac:dyDescent="0.25">
      <c r="B851" s="142"/>
      <c r="C851" s="50"/>
      <c r="D851" s="50"/>
      <c r="E851" s="51"/>
      <c r="F851" s="348"/>
      <c r="G851" s="349"/>
    </row>
    <row r="852" spans="1:7" s="41" customFormat="1" ht="24" customHeight="1" x14ac:dyDescent="0.25">
      <c r="A852" s="41">
        <v>963</v>
      </c>
      <c r="B852" s="144"/>
      <c r="C852" s="55" t="s">
        <v>498</v>
      </c>
      <c r="D852" s="56" t="s">
        <v>15</v>
      </c>
      <c r="E852" s="54">
        <v>0</v>
      </c>
      <c r="F852" s="359"/>
      <c r="G852" s="176" t="s">
        <v>263</v>
      </c>
    </row>
    <row r="853" spans="1:7" s="41" customFormat="1" ht="12" customHeight="1" x14ac:dyDescent="0.25">
      <c r="B853" s="142"/>
      <c r="C853" s="50"/>
      <c r="D853" s="50"/>
      <c r="E853" s="51"/>
      <c r="F853" s="348"/>
      <c r="G853" s="349"/>
    </row>
    <row r="854" spans="1:7" s="41" customFormat="1" ht="24" customHeight="1" x14ac:dyDescent="0.25">
      <c r="A854" s="41">
        <v>980</v>
      </c>
      <c r="B854" s="144"/>
      <c r="C854" s="55" t="s">
        <v>499</v>
      </c>
      <c r="D854" s="56" t="s">
        <v>15</v>
      </c>
      <c r="E854" s="54">
        <v>0</v>
      </c>
      <c r="F854" s="351"/>
      <c r="G854" s="349"/>
    </row>
    <row r="855" spans="1:7" s="41" customFormat="1" ht="12" customHeight="1" x14ac:dyDescent="0.25">
      <c r="B855" s="142"/>
      <c r="C855" s="50"/>
      <c r="D855" s="50"/>
      <c r="E855" s="51"/>
      <c r="F855" s="348"/>
      <c r="G855" s="349"/>
    </row>
    <row r="856" spans="1:7" s="41" customFormat="1" ht="24" customHeight="1" x14ac:dyDescent="0.25">
      <c r="A856" s="41">
        <v>981</v>
      </c>
      <c r="B856" s="144"/>
      <c r="C856" s="55" t="s">
        <v>500</v>
      </c>
      <c r="D856" s="56" t="s">
        <v>15</v>
      </c>
      <c r="E856" s="54">
        <v>0</v>
      </c>
      <c r="F856" s="351"/>
      <c r="G856" s="349"/>
    </row>
    <row r="857" spans="1:7" s="41" customFormat="1" ht="12" customHeight="1" x14ac:dyDescent="0.25">
      <c r="B857" s="142"/>
      <c r="C857" s="50"/>
      <c r="D857" s="50"/>
      <c r="E857" s="51"/>
      <c r="F857" s="348"/>
      <c r="G857" s="349"/>
    </row>
    <row r="858" spans="1:7" s="41" customFormat="1" ht="24" customHeight="1" x14ac:dyDescent="0.25">
      <c r="A858" s="41">
        <v>982</v>
      </c>
      <c r="B858" s="141" t="s">
        <v>501</v>
      </c>
      <c r="C858" s="46" t="s">
        <v>502</v>
      </c>
      <c r="D858" s="47"/>
      <c r="E858" s="48"/>
      <c r="F858" s="348"/>
      <c r="G858" s="349"/>
    </row>
    <row r="859" spans="1:7" s="41" customFormat="1" ht="12" customHeight="1" x14ac:dyDescent="0.25">
      <c r="B859" s="142"/>
      <c r="C859" s="50"/>
      <c r="D859" s="50"/>
      <c r="E859" s="51"/>
      <c r="F859" s="348"/>
      <c r="G859" s="349"/>
    </row>
    <row r="860" spans="1:7" s="41" customFormat="1" ht="12" customHeight="1" x14ac:dyDescent="0.25">
      <c r="A860" s="41">
        <v>983</v>
      </c>
      <c r="B860" s="144"/>
      <c r="C860" s="55" t="s">
        <v>503</v>
      </c>
      <c r="D860" s="56" t="s">
        <v>66</v>
      </c>
      <c r="E860" s="54">
        <v>0</v>
      </c>
      <c r="F860" s="351"/>
      <c r="G860" s="176" t="s">
        <v>263</v>
      </c>
    </row>
    <row r="861" spans="1:7" s="41" customFormat="1" ht="12" customHeight="1" x14ac:dyDescent="0.25">
      <c r="B861" s="142"/>
      <c r="C861" s="50"/>
      <c r="D861" s="50"/>
      <c r="E861" s="51"/>
      <c r="F861" s="348"/>
      <c r="G861" s="349"/>
    </row>
    <row r="862" spans="1:7" s="41" customFormat="1" ht="12" customHeight="1" x14ac:dyDescent="0.25">
      <c r="A862" s="41">
        <v>984</v>
      </c>
      <c r="B862" s="144"/>
      <c r="C862" s="55" t="s">
        <v>504</v>
      </c>
      <c r="D862" s="56" t="s">
        <v>66</v>
      </c>
      <c r="E862" s="54">
        <v>0</v>
      </c>
      <c r="F862" s="351"/>
      <c r="G862" s="349"/>
    </row>
    <row r="863" spans="1:7" s="41" customFormat="1" ht="12" customHeight="1" x14ac:dyDescent="0.25">
      <c r="B863" s="142"/>
      <c r="C863" s="50"/>
      <c r="D863" s="50"/>
      <c r="E863" s="51"/>
      <c r="F863" s="348"/>
      <c r="G863" s="349"/>
    </row>
    <row r="864" spans="1:7" s="41" customFormat="1" ht="12" customHeight="1" x14ac:dyDescent="0.25">
      <c r="A864" s="41">
        <v>985</v>
      </c>
      <c r="B864" s="144"/>
      <c r="C864" s="55" t="s">
        <v>505</v>
      </c>
      <c r="D864" s="56" t="s">
        <v>66</v>
      </c>
      <c r="E864" s="54">
        <v>0</v>
      </c>
      <c r="F864" s="351"/>
      <c r="G864" s="176" t="s">
        <v>263</v>
      </c>
    </row>
    <row r="865" spans="1:7" s="41" customFormat="1" ht="12" customHeight="1" x14ac:dyDescent="0.25">
      <c r="B865" s="142"/>
      <c r="C865" s="50"/>
      <c r="D865" s="50"/>
      <c r="E865" s="51"/>
      <c r="F865" s="348"/>
      <c r="G865" s="349"/>
    </row>
    <row r="866" spans="1:7" s="41" customFormat="1" ht="12" customHeight="1" x14ac:dyDescent="0.25">
      <c r="A866" s="41">
        <v>986</v>
      </c>
      <c r="B866" s="144"/>
      <c r="C866" s="55" t="s">
        <v>506</v>
      </c>
      <c r="D866" s="56" t="s">
        <v>66</v>
      </c>
      <c r="E866" s="54">
        <f>20000</f>
        <v>20000</v>
      </c>
      <c r="F866" s="351"/>
      <c r="G866" s="349">
        <f>E866*F866</f>
        <v>0</v>
      </c>
    </row>
    <row r="867" spans="1:7" s="41" customFormat="1" ht="12" customHeight="1" x14ac:dyDescent="0.25">
      <c r="B867" s="142"/>
      <c r="C867" s="50"/>
      <c r="D867" s="50"/>
      <c r="E867" s="51"/>
      <c r="F867" s="348"/>
      <c r="G867" s="349"/>
    </row>
    <row r="868" spans="1:7" s="41" customFormat="1" ht="12" customHeight="1" x14ac:dyDescent="0.25">
      <c r="A868" s="41">
        <v>987</v>
      </c>
      <c r="B868" s="141" t="s">
        <v>507</v>
      </c>
      <c r="C868" s="46" t="s">
        <v>508</v>
      </c>
      <c r="D868" s="47"/>
      <c r="E868" s="48"/>
      <c r="F868" s="348"/>
      <c r="G868" s="349"/>
    </row>
    <row r="869" spans="1:7" s="41" customFormat="1" ht="12" customHeight="1" x14ac:dyDescent="0.25">
      <c r="B869" s="142"/>
      <c r="C869" s="50"/>
      <c r="D869" s="50"/>
      <c r="E869" s="51"/>
      <c r="F869" s="348"/>
      <c r="G869" s="349"/>
    </row>
    <row r="870" spans="1:7" s="41" customFormat="1" ht="12" x14ac:dyDescent="0.25">
      <c r="A870" s="41">
        <v>988</v>
      </c>
      <c r="B870" s="144"/>
      <c r="C870" s="55" t="s">
        <v>509</v>
      </c>
      <c r="D870" s="56" t="s">
        <v>15</v>
      </c>
      <c r="E870" s="54">
        <f>E850</f>
        <v>1005</v>
      </c>
      <c r="F870" s="359"/>
      <c r="G870" s="349">
        <f>E870*F870</f>
        <v>0</v>
      </c>
    </row>
    <row r="871" spans="1:7" s="41" customFormat="1" ht="12" customHeight="1" x14ac:dyDescent="0.25">
      <c r="B871" s="142"/>
      <c r="C871" s="50"/>
      <c r="D871" s="50"/>
      <c r="E871" s="51"/>
      <c r="F871" s="348"/>
      <c r="G871" s="349"/>
    </row>
    <row r="872" spans="1:7" s="41" customFormat="1" ht="12" customHeight="1" x14ac:dyDescent="0.25">
      <c r="A872" s="41">
        <v>989</v>
      </c>
      <c r="B872" s="144"/>
      <c r="C872" s="55" t="s">
        <v>510</v>
      </c>
      <c r="D872" s="56" t="s">
        <v>15</v>
      </c>
      <c r="E872" s="54">
        <v>0</v>
      </c>
      <c r="F872" s="359"/>
      <c r="G872" s="176" t="s">
        <v>263</v>
      </c>
    </row>
    <row r="873" spans="1:7" s="41" customFormat="1" ht="12" customHeight="1" x14ac:dyDescent="0.25">
      <c r="B873" s="142"/>
      <c r="C873" s="50"/>
      <c r="D873" s="50"/>
      <c r="E873" s="51"/>
      <c r="F873" s="348"/>
      <c r="G873" s="349"/>
    </row>
    <row r="874" spans="1:7" s="41" customFormat="1" ht="12" customHeight="1" x14ac:dyDescent="0.25">
      <c r="A874" s="41">
        <v>990</v>
      </c>
      <c r="B874" s="46" t="s">
        <v>511</v>
      </c>
      <c r="C874" s="46" t="s">
        <v>512</v>
      </c>
      <c r="D874" s="47"/>
      <c r="E874" s="48"/>
      <c r="F874" s="348"/>
      <c r="G874" s="349"/>
    </row>
    <row r="875" spans="1:7" s="41" customFormat="1" ht="12" customHeight="1" x14ac:dyDescent="0.25">
      <c r="B875" s="142"/>
      <c r="C875" s="50"/>
      <c r="D875" s="50"/>
      <c r="E875" s="51"/>
      <c r="F875" s="348"/>
      <c r="G875" s="349"/>
    </row>
    <row r="876" spans="1:7" s="41" customFormat="1" ht="12" customHeight="1" x14ac:dyDescent="0.25">
      <c r="A876" s="41">
        <v>991</v>
      </c>
      <c r="B876" s="144"/>
      <c r="C876" s="55" t="s">
        <v>513</v>
      </c>
      <c r="D876" s="56" t="s">
        <v>66</v>
      </c>
      <c r="E876" s="54">
        <v>1800</v>
      </c>
      <c r="F876" s="359"/>
      <c r="G876" s="349">
        <f>E876*F876</f>
        <v>0</v>
      </c>
    </row>
    <row r="877" spans="1:7" s="41" customFormat="1" ht="12" customHeight="1" x14ac:dyDescent="0.25">
      <c r="B877" s="142"/>
      <c r="C877" s="50"/>
      <c r="D877" s="50"/>
      <c r="E877" s="51"/>
      <c r="F877" s="348"/>
      <c r="G877" s="349"/>
    </row>
    <row r="878" spans="1:7" s="41" customFormat="1" ht="12" customHeight="1" x14ac:dyDescent="0.25">
      <c r="A878" s="41">
        <v>992</v>
      </c>
      <c r="B878" s="144"/>
      <c r="C878" s="55" t="s">
        <v>514</v>
      </c>
      <c r="D878" s="56" t="s">
        <v>66</v>
      </c>
      <c r="E878" s="54">
        <v>526</v>
      </c>
      <c r="F878" s="359"/>
      <c r="G878" s="349">
        <f>E878*F878</f>
        <v>0</v>
      </c>
    </row>
    <row r="879" spans="1:7" s="41" customFormat="1" ht="12" customHeight="1" x14ac:dyDescent="0.25">
      <c r="B879" s="142"/>
      <c r="C879" s="50"/>
      <c r="D879" s="50"/>
      <c r="E879" s="51"/>
      <c r="F879" s="348"/>
      <c r="G879" s="349"/>
    </row>
    <row r="880" spans="1:7" s="41" customFormat="1" ht="24" x14ac:dyDescent="0.25">
      <c r="A880" s="41">
        <v>993</v>
      </c>
      <c r="B880" s="55" t="s">
        <v>515</v>
      </c>
      <c r="C880" s="55" t="s">
        <v>516</v>
      </c>
      <c r="D880" s="56" t="s">
        <v>15</v>
      </c>
      <c r="E880" s="54">
        <v>0</v>
      </c>
      <c r="F880" s="359"/>
      <c r="G880" s="176" t="s">
        <v>263</v>
      </c>
    </row>
    <row r="881" spans="1:9" s="41" customFormat="1" ht="12" customHeight="1" x14ac:dyDescent="0.25">
      <c r="B881" s="142"/>
      <c r="C881" s="50"/>
      <c r="D881" s="50"/>
      <c r="E881" s="51"/>
      <c r="F881" s="348"/>
      <c r="G881" s="349"/>
    </row>
    <row r="882" spans="1:9" s="41" customFormat="1" ht="24" x14ac:dyDescent="0.25">
      <c r="A882" s="41">
        <v>994</v>
      </c>
      <c r="B882" s="141" t="s">
        <v>517</v>
      </c>
      <c r="C882" s="46" t="s">
        <v>518</v>
      </c>
      <c r="D882" s="56" t="s">
        <v>15</v>
      </c>
      <c r="E882" s="48"/>
      <c r="F882" s="359"/>
      <c r="G882" s="176" t="s">
        <v>263</v>
      </c>
    </row>
    <row r="883" spans="1:9" s="41" customFormat="1" ht="12" customHeight="1" x14ac:dyDescent="0.25">
      <c r="B883" s="142"/>
      <c r="C883" s="50"/>
      <c r="D883" s="50"/>
      <c r="E883" s="51"/>
      <c r="F883" s="348"/>
      <c r="G883" s="349"/>
      <c r="H883" s="79"/>
      <c r="I883" s="79"/>
    </row>
    <row r="884" spans="1:9" s="41" customFormat="1" ht="24" x14ac:dyDescent="0.25">
      <c r="A884" s="41">
        <v>995</v>
      </c>
      <c r="B884" s="141" t="s">
        <v>519</v>
      </c>
      <c r="C884" s="46" t="s">
        <v>520</v>
      </c>
      <c r="D884" s="56" t="s">
        <v>307</v>
      </c>
      <c r="E884" s="54">
        <v>401780</v>
      </c>
      <c r="F884" s="359"/>
      <c r="G884" s="349">
        <f>E884*F884</f>
        <v>0</v>
      </c>
      <c r="H884" s="79"/>
      <c r="I884" s="79"/>
    </row>
    <row r="885" spans="1:9" s="41" customFormat="1" ht="12" customHeight="1" x14ac:dyDescent="0.25">
      <c r="B885" s="142"/>
      <c r="C885" s="50"/>
      <c r="D885" s="50"/>
      <c r="E885" s="51"/>
      <c r="F885" s="348"/>
      <c r="G885" s="349"/>
    </row>
    <row r="886" spans="1:9" s="41" customFormat="1" ht="48" x14ac:dyDescent="0.25">
      <c r="A886" s="41">
        <v>996</v>
      </c>
      <c r="B886" s="141" t="s">
        <v>521</v>
      </c>
      <c r="C886" s="46" t="s">
        <v>522</v>
      </c>
      <c r="D886" s="47"/>
      <c r="E886" s="48"/>
      <c r="F886" s="348"/>
      <c r="G886" s="349"/>
    </row>
    <row r="887" spans="1:9" s="41" customFormat="1" ht="12" customHeight="1" x14ac:dyDescent="0.25">
      <c r="B887" s="55"/>
      <c r="C887" s="50"/>
      <c r="D887" s="50"/>
      <c r="E887" s="51"/>
      <c r="F887" s="348"/>
      <c r="G887" s="349"/>
    </row>
    <row r="888" spans="1:9" s="41" customFormat="1" ht="24" x14ac:dyDescent="0.25">
      <c r="A888" s="41">
        <v>997</v>
      </c>
      <c r="B888" s="55"/>
      <c r="C888" s="55" t="s">
        <v>523</v>
      </c>
      <c r="D888" s="47"/>
      <c r="E888" s="54"/>
      <c r="F888" s="351"/>
      <c r="G888" s="360"/>
    </row>
    <row r="889" spans="1:9" s="41" customFormat="1" ht="12" customHeight="1" x14ac:dyDescent="0.25">
      <c r="B889" s="55"/>
      <c r="C889" s="50"/>
      <c r="D889" s="50"/>
      <c r="E889" s="51"/>
      <c r="F889" s="348"/>
      <c r="G889" s="349"/>
    </row>
    <row r="890" spans="1:9" s="41" customFormat="1" ht="12" x14ac:dyDescent="0.25">
      <c r="A890" s="41">
        <v>998</v>
      </c>
      <c r="B890" s="55"/>
      <c r="C890" s="55" t="s">
        <v>462</v>
      </c>
      <c r="D890" s="56" t="s">
        <v>15</v>
      </c>
      <c r="E890" s="54"/>
      <c r="F890" s="359"/>
      <c r="G890" s="176" t="s">
        <v>263</v>
      </c>
    </row>
    <row r="891" spans="1:9" s="41" customFormat="1" ht="12" customHeight="1" x14ac:dyDescent="0.25">
      <c r="B891" s="55"/>
      <c r="C891" s="50"/>
      <c r="D891" s="50"/>
      <c r="E891" s="51"/>
      <c r="F891" s="348"/>
      <c r="G891" s="349"/>
    </row>
    <row r="892" spans="1:9" s="41" customFormat="1" ht="24" customHeight="1" x14ac:dyDescent="0.25">
      <c r="A892" s="41">
        <v>999</v>
      </c>
      <c r="B892" s="55"/>
      <c r="C892" s="55" t="s">
        <v>524</v>
      </c>
      <c r="D892" s="56" t="s">
        <v>15</v>
      </c>
      <c r="E892" s="54"/>
      <c r="F892" s="359"/>
      <c r="G892" s="176" t="s">
        <v>263</v>
      </c>
    </row>
    <row r="893" spans="1:9" s="41" customFormat="1" ht="12" customHeight="1" x14ac:dyDescent="0.25">
      <c r="B893" s="55"/>
      <c r="C893" s="50"/>
      <c r="D893" s="50"/>
      <c r="E893" s="51"/>
      <c r="F893" s="348"/>
      <c r="G893" s="349"/>
    </row>
    <row r="894" spans="1:9" s="41" customFormat="1" ht="12" customHeight="1" x14ac:dyDescent="0.25">
      <c r="A894" s="41">
        <v>1000</v>
      </c>
      <c r="B894" s="55"/>
      <c r="C894" s="55" t="s">
        <v>525</v>
      </c>
      <c r="D894" s="56" t="s">
        <v>15</v>
      </c>
      <c r="E894" s="48"/>
      <c r="F894" s="348"/>
      <c r="G894" s="349"/>
    </row>
    <row r="895" spans="1:9" s="41" customFormat="1" ht="12" customHeight="1" x14ac:dyDescent="0.25">
      <c r="B895" s="55"/>
      <c r="C895" s="50"/>
      <c r="D895" s="50"/>
      <c r="E895" s="51"/>
      <c r="F895" s="348"/>
      <c r="G895" s="349"/>
    </row>
    <row r="896" spans="1:9" s="41" customFormat="1" ht="12" customHeight="1" x14ac:dyDescent="0.25">
      <c r="A896" s="41">
        <v>1001</v>
      </c>
      <c r="B896" s="55"/>
      <c r="C896" s="55" t="s">
        <v>526</v>
      </c>
      <c r="D896" s="56" t="s">
        <v>15</v>
      </c>
      <c r="E896" s="54"/>
      <c r="F896" s="351"/>
      <c r="G896" s="349"/>
    </row>
    <row r="897" spans="1:7" s="41" customFormat="1" ht="12" customHeight="1" x14ac:dyDescent="0.25">
      <c r="B897" s="142"/>
      <c r="C897" s="50"/>
      <c r="D897" s="50"/>
      <c r="E897" s="51"/>
      <c r="F897" s="348"/>
      <c r="G897" s="349"/>
    </row>
    <row r="898" spans="1:7" s="59" customFormat="1" ht="20.100000000000001" customHeight="1" x14ac:dyDescent="0.25">
      <c r="B898" s="60" t="s">
        <v>42</v>
      </c>
      <c r="C898" s="61"/>
      <c r="D898" s="61"/>
      <c r="E898" s="62"/>
      <c r="F898" s="354"/>
      <c r="G898" s="355">
        <f>SUM(G845:G897)</f>
        <v>0</v>
      </c>
    </row>
    <row r="899" spans="1:7" s="1" customFormat="1" ht="12" customHeight="1" x14ac:dyDescent="0.2">
      <c r="D899" s="63">
        <f>D840+1</f>
        <v>18</v>
      </c>
      <c r="E899" s="43"/>
      <c r="F899" s="344"/>
      <c r="G899" s="356"/>
    </row>
    <row r="900" spans="1:7" s="36" customFormat="1" ht="15" customHeight="1" x14ac:dyDescent="0.2">
      <c r="B900" s="72" t="s">
        <v>153</v>
      </c>
      <c r="E900" s="39"/>
      <c r="F900" s="342"/>
      <c r="G900" s="343"/>
    </row>
    <row r="901" spans="1:7" s="36" customFormat="1" ht="15" customHeight="1" x14ac:dyDescent="0.2">
      <c r="B901" s="73" t="s">
        <v>154</v>
      </c>
      <c r="E901" s="39"/>
      <c r="F901" s="342"/>
      <c r="G901" s="343"/>
    </row>
    <row r="902" spans="1:7" s="1" customFormat="1" ht="15" customHeight="1" x14ac:dyDescent="0.2">
      <c r="E902" s="43"/>
      <c r="F902" s="344"/>
      <c r="G902" s="345"/>
    </row>
    <row r="903" spans="1:7" s="41" customFormat="1" ht="15.4" customHeight="1" x14ac:dyDescent="0.25">
      <c r="B903" s="44" t="s">
        <v>155</v>
      </c>
      <c r="C903" s="44" t="s">
        <v>156</v>
      </c>
      <c r="D903" s="44" t="s">
        <v>157</v>
      </c>
      <c r="E903" s="45" t="s">
        <v>158</v>
      </c>
      <c r="F903" s="357" t="s">
        <v>159</v>
      </c>
      <c r="G903" s="358" t="s">
        <v>1309</v>
      </c>
    </row>
    <row r="904" spans="1:7" s="59" customFormat="1" ht="20.100000000000001" customHeight="1" x14ac:dyDescent="0.25">
      <c r="B904" s="60" t="s">
        <v>43</v>
      </c>
      <c r="C904" s="61"/>
      <c r="D904" s="61"/>
      <c r="E904" s="62"/>
      <c r="F904" s="354"/>
      <c r="G904" s="355">
        <f>+G898</f>
        <v>0</v>
      </c>
    </row>
    <row r="905" spans="1:7" s="41" customFormat="1" ht="36" x14ac:dyDescent="0.25">
      <c r="A905" s="41">
        <v>1004</v>
      </c>
      <c r="B905" s="5" t="s">
        <v>527</v>
      </c>
      <c r="C905" s="146" t="s">
        <v>528</v>
      </c>
      <c r="D905" s="47"/>
      <c r="E905" s="54"/>
      <c r="F905" s="351"/>
      <c r="G905" s="360"/>
    </row>
    <row r="906" spans="1:7" s="41" customFormat="1" ht="12" customHeight="1" x14ac:dyDescent="0.25">
      <c r="B906" s="159"/>
      <c r="C906" s="142"/>
      <c r="D906" s="50"/>
      <c r="E906" s="51"/>
      <c r="F906" s="348"/>
      <c r="G906" s="349"/>
    </row>
    <row r="907" spans="1:7" s="41" customFormat="1" ht="12" customHeight="1" x14ac:dyDescent="0.25">
      <c r="A907" s="41">
        <v>1005</v>
      </c>
      <c r="B907" s="5"/>
      <c r="C907" s="144" t="s">
        <v>529</v>
      </c>
      <c r="D907" s="56"/>
      <c r="E907" s="54"/>
      <c r="F907" s="351"/>
      <c r="G907" s="360"/>
    </row>
    <row r="908" spans="1:7" s="41" customFormat="1" ht="12" customHeight="1" x14ac:dyDescent="0.25">
      <c r="B908" s="142"/>
      <c r="C908" s="50"/>
      <c r="D908" s="50"/>
      <c r="E908" s="51"/>
      <c r="F908" s="348"/>
      <c r="G908" s="349"/>
    </row>
    <row r="909" spans="1:7" s="41" customFormat="1" ht="12" customHeight="1" x14ac:dyDescent="0.25">
      <c r="A909" s="41">
        <v>1006</v>
      </c>
      <c r="B909" s="144"/>
      <c r="C909" s="47" t="s">
        <v>530</v>
      </c>
      <c r="D909" s="56" t="s">
        <v>15</v>
      </c>
      <c r="E909" s="54">
        <v>0</v>
      </c>
      <c r="F909" s="359"/>
      <c r="G909" s="176" t="s">
        <v>263</v>
      </c>
    </row>
    <row r="910" spans="1:7" s="41" customFormat="1" ht="12" customHeight="1" x14ac:dyDescent="0.25">
      <c r="B910" s="142"/>
      <c r="C910" s="50"/>
      <c r="D910" s="50"/>
      <c r="E910" s="51"/>
      <c r="F910" s="348"/>
      <c r="G910" s="349"/>
    </row>
    <row r="911" spans="1:7" s="41" customFormat="1" ht="12" customHeight="1" x14ac:dyDescent="0.25">
      <c r="A911" s="41">
        <v>1007</v>
      </c>
      <c r="B911" s="144"/>
      <c r="C911" s="47" t="s">
        <v>524</v>
      </c>
      <c r="D911" s="56" t="s">
        <v>15</v>
      </c>
      <c r="E911" s="48">
        <v>30906</v>
      </c>
      <c r="F911" s="359"/>
      <c r="G911" s="349">
        <f>E911*F911</f>
        <v>0</v>
      </c>
    </row>
    <row r="912" spans="1:7" s="41" customFormat="1" ht="12" customHeight="1" x14ac:dyDescent="0.25">
      <c r="B912" s="142"/>
      <c r="C912" s="50"/>
      <c r="D912" s="50"/>
      <c r="E912" s="51"/>
      <c r="F912" s="348"/>
      <c r="G912" s="349"/>
    </row>
    <row r="913" spans="1:7" s="41" customFormat="1" ht="12" customHeight="1" x14ac:dyDescent="0.25">
      <c r="A913" s="41">
        <v>1008</v>
      </c>
      <c r="B913" s="144"/>
      <c r="C913" s="47" t="s">
        <v>525</v>
      </c>
      <c r="D913" s="56" t="s">
        <v>15</v>
      </c>
      <c r="E913" s="54">
        <v>0</v>
      </c>
      <c r="F913" s="351"/>
      <c r="G913" s="349"/>
    </row>
    <row r="914" spans="1:7" s="41" customFormat="1" ht="12" customHeight="1" x14ac:dyDescent="0.25">
      <c r="B914" s="142"/>
      <c r="C914" s="50"/>
      <c r="D914" s="50"/>
      <c r="E914" s="51"/>
      <c r="F914" s="348"/>
      <c r="G914" s="349"/>
    </row>
    <row r="915" spans="1:7" s="41" customFormat="1" ht="12" customHeight="1" x14ac:dyDescent="0.25">
      <c r="A915" s="41">
        <v>1009</v>
      </c>
      <c r="B915" s="5" t="s">
        <v>531</v>
      </c>
      <c r="C915" s="146" t="s">
        <v>532</v>
      </c>
      <c r="D915" s="56" t="s">
        <v>66</v>
      </c>
      <c r="E915" s="54">
        <f>200*22*2</f>
        <v>8800</v>
      </c>
      <c r="F915" s="351"/>
      <c r="G915" s="349">
        <f>E915*F915</f>
        <v>0</v>
      </c>
    </row>
    <row r="916" spans="1:7" s="41" customFormat="1" ht="12" customHeight="1" x14ac:dyDescent="0.25">
      <c r="B916" s="142"/>
      <c r="C916" s="50"/>
      <c r="D916" s="50"/>
      <c r="E916" s="51"/>
      <c r="F916" s="348"/>
      <c r="G916" s="349"/>
    </row>
    <row r="917" spans="1:7" s="41" customFormat="1" ht="24" customHeight="1" x14ac:dyDescent="0.25">
      <c r="A917" s="41">
        <v>1010</v>
      </c>
      <c r="B917" s="46"/>
      <c r="C917" s="46"/>
      <c r="D917" s="47"/>
      <c r="E917" s="48"/>
      <c r="F917" s="348"/>
      <c r="G917" s="349"/>
    </row>
    <row r="918" spans="1:7" s="41" customFormat="1" ht="12" customHeight="1" x14ac:dyDescent="0.25">
      <c r="B918" s="142"/>
      <c r="C918" s="50"/>
      <c r="D918" s="50"/>
      <c r="E918" s="51"/>
      <c r="F918" s="348"/>
      <c r="G918" s="349"/>
    </row>
    <row r="919" spans="1:7" s="41" customFormat="1" ht="12" customHeight="1" x14ac:dyDescent="0.25">
      <c r="A919" s="41">
        <v>1011</v>
      </c>
      <c r="B919" s="144"/>
      <c r="C919" s="55"/>
      <c r="D919" s="56"/>
      <c r="E919" s="54"/>
      <c r="F919" s="351"/>
      <c r="G919" s="360"/>
    </row>
    <row r="920" spans="1:7" s="41" customFormat="1" ht="12" customHeight="1" x14ac:dyDescent="0.25">
      <c r="B920" s="142"/>
      <c r="C920" s="50"/>
      <c r="D920" s="50"/>
      <c r="E920" s="51"/>
      <c r="F920" s="348"/>
      <c r="G920" s="349"/>
    </row>
    <row r="921" spans="1:7" s="41" customFormat="1" ht="12" customHeight="1" x14ac:dyDescent="0.25">
      <c r="A921" s="41">
        <v>1012</v>
      </c>
      <c r="B921" s="144"/>
      <c r="C921" s="55"/>
      <c r="D921" s="56"/>
      <c r="E921" s="54"/>
      <c r="F921" s="351"/>
      <c r="G921" s="360"/>
    </row>
    <row r="922" spans="1:7" s="41" customFormat="1" ht="12" customHeight="1" x14ac:dyDescent="0.25">
      <c r="B922" s="142"/>
      <c r="C922" s="50"/>
      <c r="D922" s="50"/>
      <c r="E922" s="51"/>
      <c r="F922" s="348"/>
      <c r="G922" s="349"/>
    </row>
    <row r="923" spans="1:7" s="41" customFormat="1" ht="12" customHeight="1" x14ac:dyDescent="0.25">
      <c r="A923" s="41">
        <v>1013</v>
      </c>
      <c r="B923" s="55"/>
      <c r="C923" s="55"/>
      <c r="D923" s="56"/>
      <c r="E923" s="54"/>
      <c r="F923" s="351"/>
      <c r="G923" s="360"/>
    </row>
    <row r="924" spans="1:7" s="41" customFormat="1" ht="12" customHeight="1" x14ac:dyDescent="0.25">
      <c r="B924" s="142"/>
      <c r="C924" s="50"/>
      <c r="D924" s="50"/>
      <c r="E924" s="51"/>
      <c r="F924" s="348"/>
      <c r="G924" s="349"/>
    </row>
    <row r="925" spans="1:7" s="41" customFormat="1" ht="24" customHeight="1" x14ac:dyDescent="0.25">
      <c r="A925" s="41">
        <v>1014</v>
      </c>
      <c r="B925" s="141"/>
      <c r="C925" s="46"/>
      <c r="D925" s="56"/>
      <c r="E925" s="48"/>
      <c r="F925" s="348"/>
      <c r="G925" s="349"/>
    </row>
    <row r="926" spans="1:7" s="41" customFormat="1" ht="12" customHeight="1" x14ac:dyDescent="0.25">
      <c r="B926" s="142"/>
      <c r="C926" s="50"/>
      <c r="D926" s="50"/>
      <c r="E926" s="51"/>
      <c r="F926" s="348"/>
      <c r="G926" s="349"/>
    </row>
    <row r="927" spans="1:7" s="41" customFormat="1" ht="12" customHeight="1" x14ac:dyDescent="0.25">
      <c r="A927" s="41">
        <v>1015</v>
      </c>
      <c r="B927" s="141"/>
      <c r="C927" s="46"/>
      <c r="D927" s="56"/>
      <c r="E927" s="54"/>
      <c r="F927" s="351"/>
      <c r="G927" s="360"/>
    </row>
    <row r="928" spans="1:7" s="41" customFormat="1" ht="12" customHeight="1" x14ac:dyDescent="0.25">
      <c r="B928" s="142"/>
      <c r="C928" s="50"/>
      <c r="D928" s="50"/>
      <c r="E928" s="51"/>
      <c r="F928" s="348"/>
      <c r="G928" s="349"/>
    </row>
    <row r="929" spans="1:7" s="41" customFormat="1" ht="12" customHeight="1" x14ac:dyDescent="0.25">
      <c r="A929" s="41">
        <v>1016</v>
      </c>
      <c r="B929" s="141"/>
      <c r="C929" s="46"/>
      <c r="D929" s="47"/>
      <c r="E929" s="54"/>
      <c r="F929" s="351"/>
      <c r="G929" s="360"/>
    </row>
    <row r="930" spans="1:7" s="41" customFormat="1" ht="12" customHeight="1" x14ac:dyDescent="0.25">
      <c r="B930" s="55"/>
      <c r="C930" s="50"/>
      <c r="D930" s="50"/>
      <c r="E930" s="51"/>
      <c r="F930" s="348"/>
      <c r="G930" s="349"/>
    </row>
    <row r="931" spans="1:7" s="41" customFormat="1" ht="24" customHeight="1" x14ac:dyDescent="0.25">
      <c r="A931" s="41">
        <v>1017</v>
      </c>
      <c r="B931" s="46"/>
      <c r="C931" s="55"/>
      <c r="D931" s="47"/>
      <c r="E931" s="48"/>
      <c r="F931" s="348"/>
      <c r="G931" s="349"/>
    </row>
    <row r="932" spans="1:7" s="41" customFormat="1" ht="12" customHeight="1" x14ac:dyDescent="0.25">
      <c r="B932" s="142"/>
      <c r="C932" s="50"/>
      <c r="D932" s="50"/>
      <c r="E932" s="51"/>
      <c r="F932" s="348"/>
      <c r="G932" s="349"/>
    </row>
    <row r="933" spans="1:7" s="41" customFormat="1" ht="12" customHeight="1" x14ac:dyDescent="0.25">
      <c r="A933" s="41">
        <v>1018</v>
      </c>
      <c r="B933" s="144"/>
      <c r="C933" s="55"/>
      <c r="D933" s="56"/>
      <c r="E933" s="54"/>
      <c r="F933" s="351"/>
      <c r="G933" s="360"/>
    </row>
    <row r="934" spans="1:7" s="41" customFormat="1" ht="12" customHeight="1" x14ac:dyDescent="0.25">
      <c r="B934" s="142"/>
      <c r="C934" s="50"/>
      <c r="D934" s="50"/>
      <c r="E934" s="51"/>
      <c r="F934" s="348"/>
      <c r="G934" s="349"/>
    </row>
    <row r="935" spans="1:7" s="41" customFormat="1" ht="12" customHeight="1" x14ac:dyDescent="0.25">
      <c r="A935" s="41">
        <v>1019</v>
      </c>
      <c r="B935" s="144"/>
      <c r="C935" s="55"/>
      <c r="D935" s="56"/>
      <c r="E935" s="54"/>
      <c r="F935" s="351"/>
      <c r="G935" s="360"/>
    </row>
    <row r="936" spans="1:7" s="41" customFormat="1" ht="12" customHeight="1" x14ac:dyDescent="0.25">
      <c r="B936" s="142"/>
      <c r="C936" s="50"/>
      <c r="D936" s="50"/>
      <c r="E936" s="51"/>
      <c r="F936" s="348"/>
      <c r="G936" s="349"/>
    </row>
    <row r="937" spans="1:7" s="41" customFormat="1" ht="12" customHeight="1" x14ac:dyDescent="0.25">
      <c r="A937" s="41">
        <v>1020</v>
      </c>
      <c r="B937" s="55"/>
      <c r="C937" s="55"/>
      <c r="D937" s="56"/>
      <c r="E937" s="48"/>
      <c r="F937" s="348"/>
      <c r="G937" s="349"/>
    </row>
    <row r="938" spans="1:7" s="41" customFormat="1" ht="12" customHeight="1" x14ac:dyDescent="0.25">
      <c r="B938" s="142"/>
      <c r="C938" s="50"/>
      <c r="D938" s="50"/>
      <c r="E938" s="51"/>
      <c r="F938" s="348"/>
      <c r="G938" s="349"/>
    </row>
    <row r="939" spans="1:7" s="41" customFormat="1" ht="12" customHeight="1" x14ac:dyDescent="0.25">
      <c r="A939" s="41">
        <v>1021</v>
      </c>
      <c r="B939" s="141"/>
      <c r="C939" s="55"/>
      <c r="D939" s="56"/>
      <c r="E939" s="54"/>
      <c r="F939" s="351"/>
      <c r="G939" s="360"/>
    </row>
    <row r="940" spans="1:7" s="41" customFormat="1" ht="12" customHeight="1" x14ac:dyDescent="0.25">
      <c r="B940" s="142"/>
      <c r="C940" s="50"/>
      <c r="D940" s="50"/>
      <c r="E940" s="51"/>
      <c r="F940" s="348"/>
      <c r="G940" s="349"/>
    </row>
    <row r="941" spans="1:7" s="41" customFormat="1" ht="12" x14ac:dyDescent="0.25">
      <c r="A941" s="41">
        <v>1022</v>
      </c>
      <c r="B941" s="141"/>
      <c r="C941" s="146"/>
      <c r="D941" s="47"/>
      <c r="E941" s="54"/>
      <c r="F941" s="351"/>
      <c r="G941" s="360"/>
    </row>
    <row r="942" spans="1:7" s="41" customFormat="1" ht="12" customHeight="1" x14ac:dyDescent="0.25">
      <c r="B942" s="142"/>
      <c r="C942" s="142"/>
      <c r="D942" s="50"/>
      <c r="E942" s="51"/>
      <c r="F942" s="348"/>
      <c r="G942" s="349"/>
    </row>
    <row r="943" spans="1:7" s="41" customFormat="1" ht="24" customHeight="1" x14ac:dyDescent="0.25">
      <c r="A943" s="41">
        <v>1023</v>
      </c>
      <c r="B943" s="144"/>
      <c r="C943" s="47"/>
      <c r="D943" s="56"/>
      <c r="E943" s="54"/>
      <c r="F943" s="351"/>
      <c r="G943" s="360"/>
    </row>
    <row r="944" spans="1:7" s="41" customFormat="1" ht="12" customHeight="1" x14ac:dyDescent="0.25">
      <c r="B944" s="142"/>
      <c r="C944" s="50"/>
      <c r="D944" s="50"/>
      <c r="E944" s="51"/>
      <c r="F944" s="348"/>
      <c r="G944" s="349"/>
    </row>
    <row r="945" spans="1:7" s="41" customFormat="1" ht="12" x14ac:dyDescent="0.25">
      <c r="A945" s="41">
        <v>1024</v>
      </c>
      <c r="B945" s="144"/>
      <c r="C945" s="47"/>
      <c r="D945" s="56"/>
      <c r="E945" s="48"/>
      <c r="F945" s="348"/>
      <c r="G945" s="349"/>
    </row>
    <row r="946" spans="1:7" s="41" customFormat="1" ht="12" customHeight="1" x14ac:dyDescent="0.25">
      <c r="B946" s="142"/>
      <c r="C946" s="50"/>
      <c r="D946" s="50"/>
      <c r="E946" s="51"/>
      <c r="F946" s="348"/>
      <c r="G946" s="349"/>
    </row>
    <row r="947" spans="1:7" s="41" customFormat="1" ht="12" x14ac:dyDescent="0.25">
      <c r="A947" s="41">
        <v>1025</v>
      </c>
      <c r="B947" s="144"/>
      <c r="C947" s="47"/>
      <c r="D947" s="56"/>
      <c r="E947" s="54"/>
      <c r="F947" s="351"/>
      <c r="G947" s="360"/>
    </row>
    <row r="948" spans="1:7" s="41" customFormat="1" ht="12" customHeight="1" x14ac:dyDescent="0.25">
      <c r="B948" s="142"/>
      <c r="C948" s="50"/>
      <c r="D948" s="50"/>
      <c r="E948" s="51"/>
      <c r="F948" s="348"/>
      <c r="G948" s="349"/>
    </row>
    <row r="949" spans="1:7" s="41" customFormat="1" ht="12" customHeight="1" x14ac:dyDescent="0.25">
      <c r="A949" s="41">
        <v>1026</v>
      </c>
      <c r="B949" s="144"/>
      <c r="C949" s="47"/>
      <c r="D949" s="56"/>
      <c r="E949" s="54"/>
      <c r="F949" s="351"/>
      <c r="G949" s="360"/>
    </row>
    <row r="950" spans="1:7" s="41" customFormat="1" ht="12" customHeight="1" x14ac:dyDescent="0.25">
      <c r="B950" s="142"/>
      <c r="C950" s="50"/>
      <c r="D950" s="50"/>
      <c r="E950" s="51"/>
      <c r="F950" s="348"/>
      <c r="G950" s="349"/>
    </row>
    <row r="951" spans="1:7" s="41" customFormat="1" ht="12" customHeight="1" x14ac:dyDescent="0.25">
      <c r="A951" s="41">
        <v>1027</v>
      </c>
      <c r="B951" s="5"/>
      <c r="C951" s="146"/>
      <c r="D951" s="56"/>
      <c r="E951" s="54"/>
      <c r="F951" s="351"/>
      <c r="G951" s="360"/>
    </row>
    <row r="952" spans="1:7" s="41" customFormat="1" ht="12" customHeight="1" x14ac:dyDescent="0.25">
      <c r="B952" s="142"/>
      <c r="C952" s="50"/>
      <c r="D952" s="50"/>
      <c r="E952" s="51"/>
      <c r="F952" s="348"/>
      <c r="G952" s="349"/>
    </row>
    <row r="953" spans="1:7" s="41" customFormat="1" ht="24" customHeight="1" x14ac:dyDescent="0.25">
      <c r="A953" s="41">
        <v>1028</v>
      </c>
      <c r="B953" s="144"/>
      <c r="C953" s="47"/>
      <c r="D953" s="56"/>
      <c r="E953" s="54"/>
      <c r="F953" s="351"/>
      <c r="G953" s="360"/>
    </row>
    <row r="954" spans="1:7" s="41" customFormat="1" ht="12" customHeight="1" x14ac:dyDescent="0.25">
      <c r="B954" s="142"/>
      <c r="C954" s="50"/>
      <c r="D954" s="50"/>
      <c r="E954" s="51"/>
      <c r="F954" s="348"/>
      <c r="G954" s="349"/>
    </row>
    <row r="955" spans="1:7" s="41" customFormat="1" ht="12" customHeight="1" x14ac:dyDescent="0.25">
      <c r="B955" s="144"/>
      <c r="C955" s="47"/>
      <c r="D955" s="47"/>
      <c r="E955" s="48"/>
      <c r="F955" s="348"/>
      <c r="G955" s="349"/>
    </row>
    <row r="956" spans="1:7" s="41" customFormat="1" ht="12" customHeight="1" x14ac:dyDescent="0.25">
      <c r="B956" s="142"/>
      <c r="C956" s="50"/>
      <c r="D956" s="50"/>
      <c r="E956" s="51"/>
      <c r="F956" s="348"/>
      <c r="G956" s="349"/>
    </row>
    <row r="957" spans="1:7" s="41" customFormat="1" ht="12" customHeight="1" x14ac:dyDescent="0.25">
      <c r="B957" s="5"/>
      <c r="C957" s="146"/>
      <c r="D957" s="47"/>
      <c r="E957" s="48"/>
      <c r="F957" s="348"/>
      <c r="G957" s="349"/>
    </row>
    <row r="958" spans="1:7" s="41" customFormat="1" ht="12" customHeight="1" x14ac:dyDescent="0.25">
      <c r="B958" s="142"/>
      <c r="C958" s="50"/>
      <c r="D958" s="50"/>
      <c r="E958" s="51"/>
      <c r="F958" s="348"/>
      <c r="G958" s="349"/>
    </row>
    <row r="959" spans="1:7" s="41" customFormat="1" ht="12" customHeight="1" x14ac:dyDescent="0.25">
      <c r="B959" s="144"/>
      <c r="C959" s="47"/>
      <c r="D959" s="47"/>
      <c r="E959" s="48"/>
      <c r="F959" s="348"/>
      <c r="G959" s="349"/>
    </row>
    <row r="960" spans="1:7" s="41" customFormat="1" ht="12" customHeight="1" x14ac:dyDescent="0.25">
      <c r="B960" s="142"/>
      <c r="C960" s="50"/>
      <c r="D960" s="50"/>
      <c r="E960" s="51"/>
      <c r="F960" s="348"/>
      <c r="G960" s="349"/>
    </row>
    <row r="961" spans="1:7" s="41" customFormat="1" ht="12" customHeight="1" x14ac:dyDescent="0.25">
      <c r="B961" s="144"/>
      <c r="C961" s="47"/>
      <c r="D961" s="47"/>
      <c r="E961" s="48"/>
      <c r="F961" s="348"/>
      <c r="G961" s="349"/>
    </row>
    <row r="962" spans="1:7" s="41" customFormat="1" ht="12" customHeight="1" x14ac:dyDescent="0.25">
      <c r="B962" s="142"/>
      <c r="C962" s="50"/>
      <c r="D962" s="50"/>
      <c r="E962" s="51"/>
      <c r="F962" s="348"/>
      <c r="G962" s="349"/>
    </row>
    <row r="963" spans="1:7" s="59" customFormat="1" ht="20.100000000000001" customHeight="1" x14ac:dyDescent="0.25">
      <c r="B963" s="60" t="s">
        <v>54</v>
      </c>
      <c r="C963" s="61"/>
      <c r="D963" s="61"/>
      <c r="E963" s="62"/>
      <c r="F963" s="354"/>
      <c r="G963" s="355">
        <f>SUM(G904:G962)</f>
        <v>0</v>
      </c>
    </row>
    <row r="964" spans="1:7" s="1" customFormat="1" ht="12" customHeight="1" x14ac:dyDescent="0.2">
      <c r="D964" s="63">
        <f>D899+1</f>
        <v>19</v>
      </c>
      <c r="E964" s="43"/>
      <c r="F964" s="344"/>
      <c r="G964" s="356"/>
    </row>
    <row r="965" spans="1:7" s="36" customFormat="1" ht="15" customHeight="1" x14ac:dyDescent="0.2">
      <c r="B965" s="72" t="s">
        <v>153</v>
      </c>
      <c r="E965" s="39"/>
      <c r="F965" s="342"/>
      <c r="G965" s="343"/>
    </row>
    <row r="966" spans="1:7" s="36" customFormat="1" ht="15" customHeight="1" x14ac:dyDescent="0.2">
      <c r="B966" s="73" t="s">
        <v>154</v>
      </c>
      <c r="E966" s="39"/>
      <c r="F966" s="342"/>
      <c r="G966" s="343"/>
    </row>
    <row r="967" spans="1:7" s="1" customFormat="1" ht="15" customHeight="1" x14ac:dyDescent="0.2">
      <c r="E967" s="43"/>
      <c r="F967" s="344"/>
      <c r="G967" s="345"/>
    </row>
    <row r="968" spans="1:7" s="41" customFormat="1" ht="15.4" customHeight="1" x14ac:dyDescent="0.25">
      <c r="B968" s="44" t="s">
        <v>155</v>
      </c>
      <c r="C968" s="44" t="s">
        <v>156</v>
      </c>
      <c r="D968" s="44" t="s">
        <v>157</v>
      </c>
      <c r="E968" s="45" t="s">
        <v>158</v>
      </c>
      <c r="F968" s="357" t="s">
        <v>159</v>
      </c>
      <c r="G968" s="358" t="s">
        <v>1309</v>
      </c>
    </row>
    <row r="969" spans="1:7" s="41" customFormat="1" ht="12" customHeight="1" x14ac:dyDescent="0.25">
      <c r="A969" s="41">
        <v>1029</v>
      </c>
      <c r="B969" s="141" t="s">
        <v>533</v>
      </c>
      <c r="C969" s="46" t="s">
        <v>534</v>
      </c>
      <c r="D969" s="47"/>
      <c r="E969" s="48"/>
      <c r="F969" s="348"/>
      <c r="G969" s="349"/>
    </row>
    <row r="970" spans="1:7" s="41" customFormat="1" ht="12" customHeight="1" x14ac:dyDescent="0.25">
      <c r="B970" s="142"/>
      <c r="C970" s="50"/>
      <c r="D970" s="50"/>
      <c r="E970" s="51"/>
      <c r="F970" s="348"/>
      <c r="G970" s="349"/>
    </row>
    <row r="971" spans="1:7" s="41" customFormat="1" ht="24" customHeight="1" x14ac:dyDescent="0.25">
      <c r="A971" s="41">
        <v>1030</v>
      </c>
      <c r="B971" s="141" t="s">
        <v>535</v>
      </c>
      <c r="C971" s="46" t="s">
        <v>536</v>
      </c>
      <c r="D971" s="47"/>
      <c r="E971" s="48"/>
      <c r="F971" s="348"/>
      <c r="G971" s="349"/>
    </row>
    <row r="972" spans="1:7" s="41" customFormat="1" ht="12" customHeight="1" x14ac:dyDescent="0.25">
      <c r="B972" s="142"/>
      <c r="C972" s="50"/>
      <c r="D972" s="50"/>
      <c r="E972" s="51"/>
      <c r="F972" s="348"/>
      <c r="G972" s="349"/>
    </row>
    <row r="973" spans="1:7" s="41" customFormat="1" ht="12" customHeight="1" x14ac:dyDescent="0.25">
      <c r="A973" s="41">
        <v>1031</v>
      </c>
      <c r="B973" s="144"/>
      <c r="C973" s="55" t="s">
        <v>537</v>
      </c>
      <c r="D973" s="47"/>
      <c r="E973" s="48"/>
      <c r="F973" s="348"/>
      <c r="G973" s="349"/>
    </row>
    <row r="974" spans="1:7" s="41" customFormat="1" ht="12" customHeight="1" x14ac:dyDescent="0.25">
      <c r="B974" s="142"/>
      <c r="C974" s="50"/>
      <c r="D974" s="50"/>
      <c r="E974" s="51"/>
      <c r="F974" s="348"/>
      <c r="G974" s="349"/>
    </row>
    <row r="975" spans="1:7" s="41" customFormat="1" ht="12" x14ac:dyDescent="0.25">
      <c r="A975" s="41">
        <v>1032</v>
      </c>
      <c r="B975" s="144"/>
      <c r="C975" s="55" t="s">
        <v>538</v>
      </c>
      <c r="D975" s="56" t="s">
        <v>15</v>
      </c>
      <c r="E975" s="54">
        <f>3352+(E1422*0.15)</f>
        <v>4357</v>
      </c>
      <c r="F975" s="359"/>
      <c r="G975" s="349">
        <f>E975*F975</f>
        <v>0</v>
      </c>
    </row>
    <row r="976" spans="1:7" s="41" customFormat="1" ht="12" customHeight="1" x14ac:dyDescent="0.25">
      <c r="B976" s="142"/>
      <c r="C976" s="50"/>
      <c r="D976" s="50"/>
      <c r="E976" s="51"/>
      <c r="F976" s="348"/>
      <c r="G976" s="349"/>
    </row>
    <row r="977" spans="1:8" s="41" customFormat="1" ht="24" customHeight="1" x14ac:dyDescent="0.25">
      <c r="A977" s="41">
        <v>1033</v>
      </c>
      <c r="B977" s="144"/>
      <c r="C977" s="55" t="s">
        <v>539</v>
      </c>
      <c r="D977" s="56" t="s">
        <v>15</v>
      </c>
      <c r="E977" s="54">
        <v>0</v>
      </c>
      <c r="F977" s="359"/>
      <c r="G977" s="176" t="s">
        <v>263</v>
      </c>
    </row>
    <row r="978" spans="1:8" s="41" customFormat="1" ht="12" customHeight="1" x14ac:dyDescent="0.25">
      <c r="B978" s="142"/>
      <c r="C978" s="50"/>
      <c r="D978" s="50"/>
      <c r="E978" s="51"/>
      <c r="F978" s="348"/>
      <c r="G978" s="349"/>
    </row>
    <row r="979" spans="1:8" s="41" customFormat="1" ht="24" x14ac:dyDescent="0.25">
      <c r="A979" s="41">
        <v>1034</v>
      </c>
      <c r="B979" s="144"/>
      <c r="C979" s="55" t="s">
        <v>540</v>
      </c>
      <c r="D979" s="56" t="s">
        <v>15</v>
      </c>
      <c r="E979" s="54">
        <v>0</v>
      </c>
      <c r="F979" s="359"/>
      <c r="G979" s="176" t="s">
        <v>263</v>
      </c>
    </row>
    <row r="980" spans="1:8" s="41" customFormat="1" ht="12" customHeight="1" x14ac:dyDescent="0.25">
      <c r="B980" s="142"/>
      <c r="C980" s="50"/>
      <c r="D980" s="50"/>
      <c r="E980" s="51"/>
      <c r="F980" s="348"/>
      <c r="G980" s="349"/>
    </row>
    <row r="981" spans="1:8" s="41" customFormat="1" ht="12" customHeight="1" x14ac:dyDescent="0.25">
      <c r="A981" s="41">
        <v>1035</v>
      </c>
      <c r="B981" s="144"/>
      <c r="C981" s="55" t="s">
        <v>541</v>
      </c>
      <c r="D981" s="47"/>
      <c r="E981" s="54"/>
      <c r="F981" s="359"/>
      <c r="G981" s="349"/>
    </row>
    <row r="982" spans="1:8" s="41" customFormat="1" ht="12" customHeight="1" x14ac:dyDescent="0.25">
      <c r="B982" s="142"/>
      <c r="C982" s="50"/>
      <c r="D982" s="50"/>
      <c r="E982" s="51"/>
      <c r="F982" s="348"/>
      <c r="G982" s="349"/>
      <c r="H982" s="183"/>
    </row>
    <row r="983" spans="1:8" s="41" customFormat="1" ht="24" customHeight="1" x14ac:dyDescent="0.25">
      <c r="A983" s="41">
        <v>1036</v>
      </c>
      <c r="B983" s="144"/>
      <c r="C983" s="55" t="s">
        <v>542</v>
      </c>
      <c r="D983" s="56" t="s">
        <v>15</v>
      </c>
      <c r="E983" s="48">
        <v>3286</v>
      </c>
      <c r="F983" s="359"/>
      <c r="G983" s="349">
        <f>E983*F983</f>
        <v>0</v>
      </c>
    </row>
    <row r="984" spans="1:8" s="41" customFormat="1" ht="12" customHeight="1" x14ac:dyDescent="0.25">
      <c r="B984" s="142"/>
      <c r="C984" s="50"/>
      <c r="D984" s="50"/>
      <c r="E984" s="51"/>
      <c r="F984" s="348"/>
      <c r="G984" s="349"/>
    </row>
    <row r="985" spans="1:8" s="41" customFormat="1" ht="24" customHeight="1" x14ac:dyDescent="0.25">
      <c r="A985" s="41">
        <v>1037</v>
      </c>
      <c r="B985" s="144"/>
      <c r="C985" s="55" t="s">
        <v>543</v>
      </c>
      <c r="D985" s="47"/>
      <c r="E985" s="54"/>
      <c r="F985" s="359"/>
      <c r="G985" s="349"/>
    </row>
    <row r="986" spans="1:8" s="41" customFormat="1" ht="12" customHeight="1" x14ac:dyDescent="0.25">
      <c r="B986" s="142"/>
      <c r="C986" s="50"/>
      <c r="D986" s="50"/>
      <c r="E986" s="51"/>
      <c r="F986" s="348"/>
      <c r="G986" s="349"/>
    </row>
    <row r="987" spans="1:8" s="41" customFormat="1" ht="24" customHeight="1" x14ac:dyDescent="0.25">
      <c r="A987" s="41">
        <v>1038</v>
      </c>
      <c r="B987" s="144"/>
      <c r="C987" s="55" t="s">
        <v>544</v>
      </c>
      <c r="D987" s="56" t="s">
        <v>15</v>
      </c>
      <c r="E987" s="54">
        <v>0</v>
      </c>
      <c r="F987" s="359"/>
      <c r="G987" s="349"/>
    </row>
    <row r="988" spans="1:8" s="41" customFormat="1" ht="12" customHeight="1" x14ac:dyDescent="0.25">
      <c r="B988" s="142"/>
      <c r="C988" s="50"/>
      <c r="D988" s="50"/>
      <c r="E988" s="51"/>
      <c r="F988" s="348"/>
      <c r="G988" s="349"/>
    </row>
    <row r="989" spans="1:8" s="41" customFormat="1" ht="24" customHeight="1" x14ac:dyDescent="0.25">
      <c r="A989" s="41">
        <v>1039</v>
      </c>
      <c r="B989" s="144"/>
      <c r="C989" s="55" t="s">
        <v>545</v>
      </c>
      <c r="D989" s="47"/>
      <c r="E989" s="54"/>
      <c r="F989" s="359"/>
      <c r="G989" s="349"/>
    </row>
    <row r="990" spans="1:8" s="41" customFormat="1" ht="12" customHeight="1" x14ac:dyDescent="0.25">
      <c r="B990" s="142"/>
      <c r="C990" s="50"/>
      <c r="D990" s="50"/>
      <c r="E990" s="51"/>
      <c r="F990" s="348"/>
      <c r="G990" s="349"/>
    </row>
    <row r="991" spans="1:8" s="41" customFormat="1" ht="24" customHeight="1" x14ac:dyDescent="0.25">
      <c r="A991" s="41">
        <v>1040</v>
      </c>
      <c r="B991" s="144"/>
      <c r="C991" s="55" t="s">
        <v>546</v>
      </c>
      <c r="D991" s="56" t="s">
        <v>15</v>
      </c>
      <c r="E991" s="54">
        <v>3221</v>
      </c>
      <c r="F991" s="359"/>
      <c r="G991" s="349">
        <f>E991*F991</f>
        <v>0</v>
      </c>
    </row>
    <row r="992" spans="1:8" s="41" customFormat="1" ht="12" customHeight="1" x14ac:dyDescent="0.25">
      <c r="B992" s="142"/>
      <c r="C992" s="50"/>
      <c r="D992" s="50"/>
      <c r="E992" s="51"/>
      <c r="F992" s="348"/>
      <c r="G992" s="349"/>
      <c r="H992" s="75"/>
    </row>
    <row r="993" spans="1:7" s="41" customFormat="1" ht="12" customHeight="1" x14ac:dyDescent="0.25">
      <c r="A993" s="41">
        <v>1041</v>
      </c>
      <c r="B993" s="144"/>
      <c r="C993" s="55" t="s">
        <v>547</v>
      </c>
      <c r="D993" s="47"/>
      <c r="E993" s="48"/>
      <c r="F993" s="348"/>
      <c r="G993" s="349"/>
    </row>
    <row r="994" spans="1:7" s="41" customFormat="1" ht="12" customHeight="1" x14ac:dyDescent="0.25">
      <c r="B994" s="142"/>
      <c r="C994" s="50"/>
      <c r="D994" s="50"/>
      <c r="E994" s="51"/>
      <c r="F994" s="348"/>
      <c r="G994" s="349"/>
    </row>
    <row r="995" spans="1:7" s="41" customFormat="1" ht="24" customHeight="1" x14ac:dyDescent="0.25">
      <c r="A995" s="41">
        <v>1042</v>
      </c>
      <c r="B995" s="144"/>
      <c r="C995" s="55" t="s">
        <v>548</v>
      </c>
      <c r="D995" s="56" t="s">
        <v>15</v>
      </c>
      <c r="E995" s="54">
        <v>0</v>
      </c>
      <c r="F995" s="351"/>
      <c r="G995" s="349"/>
    </row>
    <row r="996" spans="1:7" s="41" customFormat="1" ht="12" customHeight="1" x14ac:dyDescent="0.25">
      <c r="B996" s="163"/>
      <c r="C996" s="65"/>
      <c r="D996" s="50"/>
      <c r="E996" s="51"/>
      <c r="F996" s="348"/>
      <c r="G996" s="349"/>
    </row>
    <row r="997" spans="1:7" s="41" customFormat="1" ht="24" customHeight="1" x14ac:dyDescent="0.25">
      <c r="A997" s="41">
        <v>1043</v>
      </c>
      <c r="B997" s="141" t="s">
        <v>549</v>
      </c>
      <c r="C997" s="46" t="s">
        <v>550</v>
      </c>
      <c r="D997" s="47"/>
      <c r="E997" s="48"/>
      <c r="F997" s="348"/>
      <c r="G997" s="349"/>
    </row>
    <row r="998" spans="1:7" s="41" customFormat="1" ht="12" customHeight="1" x14ac:dyDescent="0.25">
      <c r="B998" s="142"/>
      <c r="C998" s="50"/>
      <c r="D998" s="50"/>
      <c r="E998" s="51"/>
      <c r="F998" s="348"/>
      <c r="G998" s="349"/>
    </row>
    <row r="999" spans="1:7" s="41" customFormat="1" ht="12" customHeight="1" x14ac:dyDescent="0.25">
      <c r="A999" s="41">
        <v>1044</v>
      </c>
      <c r="B999" s="144"/>
      <c r="C999" s="55" t="s">
        <v>481</v>
      </c>
      <c r="D999" s="56" t="s">
        <v>482</v>
      </c>
      <c r="E999" s="54">
        <v>0</v>
      </c>
      <c r="F999" s="359"/>
      <c r="G999" s="176" t="s">
        <v>263</v>
      </c>
    </row>
    <row r="1000" spans="1:7" s="41" customFormat="1" ht="12" customHeight="1" x14ac:dyDescent="0.25">
      <c r="B1000" s="142"/>
      <c r="C1000" s="50"/>
      <c r="D1000" s="50"/>
      <c r="E1000" s="51"/>
      <c r="F1000" s="348"/>
      <c r="G1000" s="349"/>
    </row>
    <row r="1001" spans="1:7" s="41" customFormat="1" ht="24" customHeight="1" x14ac:dyDescent="0.25">
      <c r="A1001" s="41">
        <v>1045</v>
      </c>
      <c r="B1001" s="144"/>
      <c r="C1001" s="55" t="s">
        <v>483</v>
      </c>
      <c r="D1001" s="56" t="s">
        <v>482</v>
      </c>
      <c r="E1001" s="54">
        <v>0</v>
      </c>
      <c r="F1001" s="359"/>
      <c r="G1001" s="176" t="s">
        <v>263</v>
      </c>
    </row>
    <row r="1002" spans="1:7" s="41" customFormat="1" ht="12" customHeight="1" x14ac:dyDescent="0.25">
      <c r="B1002" s="142"/>
      <c r="C1002" s="50"/>
      <c r="D1002" s="50"/>
      <c r="E1002" s="51"/>
      <c r="F1002" s="348"/>
      <c r="G1002" s="349"/>
    </row>
    <row r="1003" spans="1:7" s="41" customFormat="1" ht="24" customHeight="1" x14ac:dyDescent="0.25">
      <c r="A1003" s="41">
        <v>1046</v>
      </c>
      <c r="B1003" s="144"/>
      <c r="C1003" s="55" t="s">
        <v>551</v>
      </c>
      <c r="D1003" s="56" t="s">
        <v>482</v>
      </c>
      <c r="E1003" s="48"/>
      <c r="F1003" s="359"/>
      <c r="G1003" s="176" t="s">
        <v>263</v>
      </c>
    </row>
    <row r="1004" spans="1:7" s="41" customFormat="1" ht="12" customHeight="1" x14ac:dyDescent="0.25">
      <c r="B1004" s="142"/>
      <c r="C1004" s="50"/>
      <c r="D1004" s="50"/>
      <c r="E1004" s="51"/>
      <c r="F1004" s="348"/>
      <c r="G1004" s="349"/>
    </row>
    <row r="1005" spans="1:7" s="41" customFormat="1" ht="12" customHeight="1" x14ac:dyDescent="0.25">
      <c r="A1005" s="41">
        <v>1047</v>
      </c>
      <c r="B1005" s="144"/>
      <c r="C1005" s="55" t="s">
        <v>552</v>
      </c>
      <c r="D1005" s="56" t="s">
        <v>482</v>
      </c>
      <c r="E1005" s="54">
        <v>0</v>
      </c>
      <c r="F1005" s="359"/>
      <c r="G1005" s="176" t="s">
        <v>263</v>
      </c>
    </row>
    <row r="1006" spans="1:7" s="41" customFormat="1" ht="12" customHeight="1" x14ac:dyDescent="0.25">
      <c r="B1006" s="142"/>
      <c r="C1006" s="50"/>
      <c r="D1006" s="50"/>
      <c r="E1006" s="51"/>
      <c r="F1006" s="348"/>
      <c r="G1006" s="349"/>
    </row>
    <row r="1007" spans="1:7" s="41" customFormat="1" ht="24" customHeight="1" x14ac:dyDescent="0.25">
      <c r="A1007" s="41">
        <v>1048</v>
      </c>
      <c r="B1007" s="144"/>
      <c r="C1007" s="55" t="s">
        <v>553</v>
      </c>
      <c r="D1007" s="56" t="s">
        <v>482</v>
      </c>
      <c r="E1007" s="54">
        <v>0</v>
      </c>
      <c r="F1007" s="359"/>
      <c r="G1007" s="176" t="s">
        <v>263</v>
      </c>
    </row>
    <row r="1008" spans="1:7" s="41" customFormat="1" ht="12" customHeight="1" x14ac:dyDescent="0.25">
      <c r="B1008" s="142"/>
      <c r="C1008" s="50"/>
      <c r="D1008" s="50"/>
      <c r="E1008" s="51"/>
      <c r="F1008" s="348"/>
      <c r="G1008" s="349"/>
    </row>
    <row r="1009" spans="1:7" s="41" customFormat="1" ht="24" customHeight="1" x14ac:dyDescent="0.25">
      <c r="A1009" s="41">
        <v>1049</v>
      </c>
      <c r="B1009" s="144"/>
      <c r="C1009" s="55"/>
      <c r="D1009" s="56"/>
      <c r="E1009" s="54"/>
      <c r="F1009" s="359"/>
      <c r="G1009" s="349"/>
    </row>
    <row r="1010" spans="1:7" s="41" customFormat="1" ht="12" customHeight="1" x14ac:dyDescent="0.25">
      <c r="B1010" s="142"/>
      <c r="C1010" s="50"/>
      <c r="D1010" s="50"/>
      <c r="E1010" s="51"/>
      <c r="F1010" s="348"/>
      <c r="G1010" s="349"/>
    </row>
    <row r="1011" spans="1:7" s="41" customFormat="1" ht="12" customHeight="1" x14ac:dyDescent="0.25">
      <c r="A1011" s="41">
        <v>1050</v>
      </c>
      <c r="B1011" s="144"/>
      <c r="C1011" s="55"/>
      <c r="D1011" s="56"/>
      <c r="E1011" s="54"/>
      <c r="F1011" s="359"/>
      <c r="G1011" s="349"/>
    </row>
    <row r="1012" spans="1:7" s="41" customFormat="1" ht="12" customHeight="1" x14ac:dyDescent="0.25">
      <c r="B1012" s="142"/>
      <c r="C1012" s="50"/>
      <c r="D1012" s="50"/>
      <c r="E1012" s="51"/>
      <c r="F1012" s="348"/>
      <c r="G1012" s="349"/>
    </row>
    <row r="1013" spans="1:7" s="41" customFormat="1" ht="24" customHeight="1" x14ac:dyDescent="0.25">
      <c r="A1013" s="41">
        <v>1051</v>
      </c>
      <c r="B1013" s="144"/>
      <c r="C1013" s="55"/>
      <c r="D1013" s="56"/>
      <c r="E1013" s="54"/>
      <c r="F1013" s="359"/>
      <c r="G1013" s="349"/>
    </row>
    <row r="1014" spans="1:7" s="41" customFormat="1" ht="12" customHeight="1" x14ac:dyDescent="0.25">
      <c r="B1014" s="142"/>
      <c r="C1014" s="50"/>
      <c r="D1014" s="50"/>
      <c r="E1014" s="51"/>
      <c r="F1014" s="348"/>
      <c r="G1014" s="349"/>
    </row>
    <row r="1015" spans="1:7" s="41" customFormat="1" ht="24" customHeight="1" x14ac:dyDescent="0.25">
      <c r="A1015" s="41">
        <v>1052</v>
      </c>
      <c r="B1015" s="144"/>
      <c r="C1015" s="55"/>
      <c r="D1015" s="56"/>
      <c r="E1015" s="54"/>
      <c r="F1015" s="359"/>
      <c r="G1015" s="349"/>
    </row>
    <row r="1016" spans="1:7" s="41" customFormat="1" ht="12" customHeight="1" x14ac:dyDescent="0.25">
      <c r="B1016" s="163"/>
      <c r="C1016" s="65"/>
      <c r="D1016" s="50"/>
      <c r="E1016" s="51"/>
      <c r="F1016" s="348"/>
      <c r="G1016" s="349"/>
    </row>
    <row r="1017" spans="1:7" s="59" customFormat="1" ht="20.100000000000001" customHeight="1" x14ac:dyDescent="0.25">
      <c r="B1017" s="60" t="s">
        <v>42</v>
      </c>
      <c r="C1017" s="61"/>
      <c r="D1017" s="61"/>
      <c r="E1017" s="62"/>
      <c r="F1017" s="354"/>
      <c r="G1017" s="355">
        <f>SUM(G969:G1016)</f>
        <v>0</v>
      </c>
    </row>
    <row r="1018" spans="1:7" s="1" customFormat="1" ht="12" customHeight="1" x14ac:dyDescent="0.2">
      <c r="D1018" s="63">
        <f>D964+1</f>
        <v>20</v>
      </c>
      <c r="E1018" s="43"/>
      <c r="F1018" s="344"/>
      <c r="G1018" s="356"/>
    </row>
    <row r="1019" spans="1:7" s="36" customFormat="1" ht="15" customHeight="1" x14ac:dyDescent="0.2">
      <c r="B1019" s="72" t="s">
        <v>153</v>
      </c>
      <c r="E1019" s="39"/>
      <c r="F1019" s="342"/>
      <c r="G1019" s="343"/>
    </row>
    <row r="1020" spans="1:7" s="36" customFormat="1" ht="15" customHeight="1" x14ac:dyDescent="0.2">
      <c r="B1020" s="73" t="s">
        <v>154</v>
      </c>
      <c r="E1020" s="39"/>
      <c r="F1020" s="342"/>
      <c r="G1020" s="343"/>
    </row>
    <row r="1021" spans="1:7" s="1" customFormat="1" ht="15" customHeight="1" x14ac:dyDescent="0.2">
      <c r="E1021" s="43"/>
      <c r="F1021" s="344"/>
      <c r="G1021" s="345"/>
    </row>
    <row r="1022" spans="1:7" s="41" customFormat="1" ht="15.4" customHeight="1" x14ac:dyDescent="0.25">
      <c r="B1022" s="44" t="s">
        <v>155</v>
      </c>
      <c r="C1022" s="44" t="s">
        <v>156</v>
      </c>
      <c r="D1022" s="44" t="s">
        <v>157</v>
      </c>
      <c r="E1022" s="45" t="s">
        <v>158</v>
      </c>
      <c r="F1022" s="357" t="s">
        <v>159</v>
      </c>
      <c r="G1022" s="358" t="s">
        <v>1309</v>
      </c>
    </row>
    <row r="1023" spans="1:7" s="59" customFormat="1" ht="20.100000000000001" customHeight="1" x14ac:dyDescent="0.25">
      <c r="B1023" s="60" t="s">
        <v>43</v>
      </c>
      <c r="C1023" s="61"/>
      <c r="D1023" s="61"/>
      <c r="E1023" s="62"/>
      <c r="F1023" s="354"/>
      <c r="G1023" s="355">
        <f>+G1017</f>
        <v>0</v>
      </c>
    </row>
    <row r="1024" spans="1:7" s="41" customFormat="1" ht="24" x14ac:dyDescent="0.25">
      <c r="A1024" s="41">
        <v>1054</v>
      </c>
      <c r="B1024" s="141" t="s">
        <v>554</v>
      </c>
      <c r="C1024" s="46" t="s">
        <v>518</v>
      </c>
      <c r="D1024" s="56" t="s">
        <v>15</v>
      </c>
      <c r="E1024" s="54">
        <v>0</v>
      </c>
      <c r="F1024" s="359"/>
      <c r="G1024" s="176" t="s">
        <v>263</v>
      </c>
    </row>
    <row r="1025" spans="1:7" s="41" customFormat="1" ht="12" customHeight="1" x14ac:dyDescent="0.25">
      <c r="B1025" s="142"/>
      <c r="C1025" s="50"/>
      <c r="D1025" s="50"/>
      <c r="E1025" s="51"/>
      <c r="F1025" s="348"/>
      <c r="G1025" s="349"/>
    </row>
    <row r="1026" spans="1:7" s="41" customFormat="1" ht="24" x14ac:dyDescent="0.25">
      <c r="A1026" s="41">
        <v>1055</v>
      </c>
      <c r="B1026" s="141" t="s">
        <v>555</v>
      </c>
      <c r="C1026" s="46" t="s">
        <v>520</v>
      </c>
      <c r="D1026" s="56" t="s">
        <v>307</v>
      </c>
      <c r="E1026" s="54">
        <v>141232</v>
      </c>
      <c r="F1026" s="359"/>
      <c r="G1026" s="349">
        <f>E1026*F1026</f>
        <v>0</v>
      </c>
    </row>
    <row r="1027" spans="1:7" s="41" customFormat="1" ht="12" customHeight="1" x14ac:dyDescent="0.25">
      <c r="B1027" s="163"/>
      <c r="C1027" s="65"/>
      <c r="D1027" s="50"/>
      <c r="E1027" s="51"/>
      <c r="F1027" s="348"/>
      <c r="G1027" s="349"/>
    </row>
    <row r="1028" spans="1:7" s="41" customFormat="1" ht="24" customHeight="1" x14ac:dyDescent="0.25">
      <c r="A1028" s="41">
        <v>1056</v>
      </c>
      <c r="B1028" s="146"/>
      <c r="C1028" s="55"/>
      <c r="D1028" s="47"/>
      <c r="E1028" s="48"/>
      <c r="F1028" s="348"/>
      <c r="G1028" s="349"/>
    </row>
    <row r="1029" spans="1:7" s="41" customFormat="1" ht="12" customHeight="1" x14ac:dyDescent="0.25">
      <c r="B1029" s="142"/>
      <c r="C1029" s="50"/>
      <c r="D1029" s="50"/>
      <c r="E1029" s="51"/>
      <c r="F1029" s="348"/>
      <c r="G1029" s="349"/>
    </row>
    <row r="1030" spans="1:7" s="41" customFormat="1" ht="12" x14ac:dyDescent="0.25">
      <c r="A1030" s="41">
        <v>1057</v>
      </c>
      <c r="B1030" s="144"/>
      <c r="C1030" s="55"/>
      <c r="D1030" s="56"/>
      <c r="E1030" s="54"/>
      <c r="F1030" s="351"/>
      <c r="G1030" s="360"/>
    </row>
    <row r="1031" spans="1:7" s="41" customFormat="1" ht="12" customHeight="1" x14ac:dyDescent="0.25">
      <c r="B1031" s="142"/>
      <c r="C1031" s="50"/>
      <c r="D1031" s="50"/>
      <c r="E1031" s="51"/>
      <c r="F1031" s="348"/>
      <c r="G1031" s="349"/>
    </row>
    <row r="1032" spans="1:7" s="41" customFormat="1" ht="24" customHeight="1" x14ac:dyDescent="0.25">
      <c r="A1032" s="41">
        <v>1058</v>
      </c>
      <c r="B1032" s="144"/>
      <c r="C1032" s="55"/>
      <c r="D1032" s="56"/>
      <c r="E1032" s="54"/>
      <c r="F1032" s="351"/>
      <c r="G1032" s="349"/>
    </row>
    <row r="1033" spans="1:7" s="41" customFormat="1" ht="12" customHeight="1" x14ac:dyDescent="0.25">
      <c r="B1033" s="142"/>
      <c r="C1033" s="50"/>
      <c r="D1033" s="50"/>
      <c r="E1033" s="51"/>
      <c r="F1033" s="348"/>
      <c r="G1033" s="349"/>
    </row>
    <row r="1034" spans="1:7" s="41" customFormat="1" ht="12" customHeight="1" x14ac:dyDescent="0.25">
      <c r="A1034" s="41">
        <v>1059</v>
      </c>
      <c r="B1034" s="144"/>
      <c r="C1034" s="55"/>
      <c r="D1034" s="56"/>
      <c r="E1034" s="54"/>
      <c r="F1034" s="351"/>
      <c r="G1034" s="360"/>
    </row>
    <row r="1035" spans="1:7" s="41" customFormat="1" ht="12" customHeight="1" x14ac:dyDescent="0.25">
      <c r="B1035" s="142"/>
      <c r="C1035" s="50"/>
      <c r="D1035" s="50"/>
      <c r="E1035" s="51"/>
      <c r="F1035" s="348"/>
      <c r="G1035" s="349"/>
    </row>
    <row r="1036" spans="1:7" s="41" customFormat="1" ht="24" customHeight="1" x14ac:dyDescent="0.25">
      <c r="A1036" s="41">
        <v>1060</v>
      </c>
      <c r="B1036" s="144"/>
      <c r="C1036" s="55"/>
      <c r="D1036" s="47"/>
      <c r="E1036" s="48"/>
      <c r="F1036" s="348"/>
      <c r="G1036" s="349"/>
    </row>
    <row r="1037" spans="1:7" s="41" customFormat="1" ht="12" customHeight="1" x14ac:dyDescent="0.25">
      <c r="B1037" s="142"/>
      <c r="C1037" s="50"/>
      <c r="D1037" s="50"/>
      <c r="E1037" s="51"/>
      <c r="F1037" s="348"/>
      <c r="G1037" s="349"/>
    </row>
    <row r="1038" spans="1:7" s="41" customFormat="1" ht="24" customHeight="1" x14ac:dyDescent="0.25">
      <c r="A1038" s="41">
        <v>1061</v>
      </c>
      <c r="B1038" s="144"/>
      <c r="C1038" s="55"/>
      <c r="D1038" s="56"/>
      <c r="E1038" s="54"/>
      <c r="F1038" s="351"/>
      <c r="G1038" s="360"/>
    </row>
    <row r="1039" spans="1:7" s="41" customFormat="1" ht="12" customHeight="1" x14ac:dyDescent="0.25">
      <c r="B1039" s="142"/>
      <c r="C1039" s="50"/>
      <c r="D1039" s="50"/>
      <c r="E1039" s="51"/>
      <c r="F1039" s="348"/>
      <c r="G1039" s="349"/>
    </row>
    <row r="1040" spans="1:7" s="41" customFormat="1" ht="12" customHeight="1" x14ac:dyDescent="0.25">
      <c r="A1040" s="41">
        <v>1062</v>
      </c>
      <c r="B1040" s="144"/>
      <c r="C1040" s="55"/>
      <c r="D1040" s="56"/>
      <c r="E1040" s="54"/>
      <c r="F1040" s="351"/>
      <c r="G1040" s="349"/>
    </row>
    <row r="1041" spans="1:7" s="41" customFormat="1" ht="12" customHeight="1" x14ac:dyDescent="0.25">
      <c r="B1041" s="142"/>
      <c r="C1041" s="50"/>
      <c r="D1041" s="50"/>
      <c r="E1041" s="51"/>
      <c r="F1041" s="348"/>
      <c r="G1041" s="349"/>
    </row>
    <row r="1042" spans="1:7" s="41" customFormat="1" ht="24" customHeight="1" x14ac:dyDescent="0.25">
      <c r="A1042" s="41">
        <v>1063</v>
      </c>
      <c r="B1042" s="165"/>
      <c r="C1042" s="66"/>
      <c r="D1042" s="56"/>
      <c r="E1042" s="54"/>
      <c r="F1042" s="351"/>
      <c r="G1042" s="360"/>
    </row>
    <row r="1043" spans="1:7" s="41" customFormat="1" ht="12" customHeight="1" x14ac:dyDescent="0.25">
      <c r="B1043" s="163"/>
      <c r="C1043" s="65"/>
      <c r="D1043" s="50"/>
      <c r="E1043" s="51"/>
      <c r="F1043" s="348"/>
      <c r="G1043" s="349"/>
    </row>
    <row r="1044" spans="1:7" s="41" customFormat="1" ht="24" customHeight="1" x14ac:dyDescent="0.25">
      <c r="A1044" s="41">
        <v>1064</v>
      </c>
      <c r="B1044" s="165"/>
      <c r="C1044" s="66"/>
      <c r="D1044" s="47"/>
      <c r="E1044" s="48"/>
      <c r="F1044" s="348"/>
      <c r="G1044" s="349"/>
    </row>
    <row r="1045" spans="1:7" s="41" customFormat="1" ht="12" customHeight="1" x14ac:dyDescent="0.25">
      <c r="B1045" s="163"/>
      <c r="C1045" s="65"/>
      <c r="D1045" s="50"/>
      <c r="E1045" s="51"/>
      <c r="F1045" s="348"/>
      <c r="G1045" s="349"/>
    </row>
    <row r="1046" spans="1:7" s="41" customFormat="1" ht="24" customHeight="1" x14ac:dyDescent="0.25">
      <c r="A1046" s="41">
        <v>1065</v>
      </c>
      <c r="B1046" s="165"/>
      <c r="C1046" s="66"/>
      <c r="D1046" s="56"/>
      <c r="E1046" s="54"/>
      <c r="F1046" s="351"/>
      <c r="G1046" s="360"/>
    </row>
    <row r="1047" spans="1:7" s="41" customFormat="1" ht="12" customHeight="1" x14ac:dyDescent="0.25">
      <c r="B1047" s="163"/>
      <c r="C1047" s="65"/>
      <c r="D1047" s="50"/>
      <c r="E1047" s="51"/>
      <c r="F1047" s="348"/>
      <c r="G1047" s="349"/>
    </row>
    <row r="1048" spans="1:7" s="41" customFormat="1" ht="12" customHeight="1" x14ac:dyDescent="0.25">
      <c r="A1048" s="41">
        <v>1066</v>
      </c>
      <c r="B1048" s="165"/>
      <c r="C1048" s="66"/>
      <c r="D1048" s="56"/>
      <c r="E1048" s="54"/>
      <c r="F1048" s="351"/>
      <c r="G1048" s="360"/>
    </row>
    <row r="1049" spans="1:7" s="41" customFormat="1" ht="12" customHeight="1" x14ac:dyDescent="0.25">
      <c r="B1049" s="163"/>
      <c r="C1049" s="65"/>
      <c r="D1049" s="50"/>
      <c r="E1049" s="51"/>
      <c r="F1049" s="348"/>
      <c r="G1049" s="349"/>
    </row>
    <row r="1050" spans="1:7" s="41" customFormat="1" ht="24" customHeight="1" x14ac:dyDescent="0.25">
      <c r="A1050" s="41">
        <v>1067</v>
      </c>
      <c r="B1050" s="165"/>
      <c r="C1050" s="66"/>
      <c r="D1050" s="47"/>
      <c r="E1050" s="48"/>
      <c r="F1050" s="348"/>
      <c r="G1050" s="349"/>
    </row>
    <row r="1051" spans="1:7" s="41" customFormat="1" ht="12" customHeight="1" x14ac:dyDescent="0.25">
      <c r="B1051" s="163"/>
      <c r="C1051" s="65"/>
      <c r="D1051" s="50"/>
      <c r="E1051" s="51"/>
      <c r="F1051" s="348"/>
      <c r="G1051" s="349"/>
    </row>
    <row r="1052" spans="1:7" s="41" customFormat="1" ht="24" customHeight="1" x14ac:dyDescent="0.25">
      <c r="A1052" s="41">
        <v>1068</v>
      </c>
      <c r="B1052" s="165"/>
      <c r="C1052" s="66"/>
      <c r="D1052" s="56"/>
      <c r="E1052" s="54"/>
      <c r="F1052" s="351"/>
      <c r="G1052" s="360"/>
    </row>
    <row r="1053" spans="1:7" s="41" customFormat="1" ht="12" customHeight="1" x14ac:dyDescent="0.25">
      <c r="B1053" s="163"/>
      <c r="C1053" s="65"/>
      <c r="D1053" s="50"/>
      <c r="E1053" s="51"/>
      <c r="F1053" s="348"/>
      <c r="G1053" s="349"/>
    </row>
    <row r="1054" spans="1:7" s="41" customFormat="1" ht="12" customHeight="1" x14ac:dyDescent="0.25">
      <c r="A1054" s="41">
        <v>1069</v>
      </c>
      <c r="B1054" s="165"/>
      <c r="C1054" s="66"/>
      <c r="D1054" s="47"/>
      <c r="E1054" s="48"/>
      <c r="F1054" s="348"/>
      <c r="G1054" s="349"/>
    </row>
    <row r="1055" spans="1:7" s="59" customFormat="1" ht="20.100000000000001" customHeight="1" x14ac:dyDescent="0.25">
      <c r="B1055" s="163"/>
      <c r="C1055" s="65"/>
      <c r="D1055" s="50"/>
      <c r="E1055" s="51"/>
      <c r="F1055" s="348"/>
      <c r="G1055" s="349"/>
    </row>
    <row r="1056" spans="1:7" s="1" customFormat="1" ht="12" customHeight="1" x14ac:dyDescent="0.2">
      <c r="B1056" s="165"/>
      <c r="C1056" s="66"/>
      <c r="D1056" s="56"/>
      <c r="E1056" s="54"/>
      <c r="F1056" s="351"/>
      <c r="G1056" s="360"/>
    </row>
    <row r="1057" spans="1:7" s="36" customFormat="1" ht="15" customHeight="1" x14ac:dyDescent="0.2">
      <c r="B1057" s="163"/>
      <c r="C1057" s="65"/>
      <c r="D1057" s="50"/>
      <c r="E1057" s="51"/>
      <c r="F1057" s="348"/>
      <c r="G1057" s="349"/>
    </row>
    <row r="1058" spans="1:7" s="36" customFormat="1" ht="15" customHeight="1" x14ac:dyDescent="0.2">
      <c r="B1058" s="165"/>
      <c r="C1058" s="66"/>
      <c r="D1058" s="56"/>
      <c r="E1058" s="54"/>
      <c r="F1058" s="351"/>
      <c r="G1058" s="360"/>
    </row>
    <row r="1059" spans="1:7" s="1" customFormat="1" ht="15" customHeight="1" x14ac:dyDescent="0.2">
      <c r="B1059" s="163"/>
      <c r="C1059" s="65"/>
      <c r="D1059" s="50"/>
      <c r="E1059" s="51"/>
      <c r="F1059" s="348"/>
      <c r="G1059" s="349"/>
    </row>
    <row r="1060" spans="1:7" s="41" customFormat="1" ht="15.4" customHeight="1" x14ac:dyDescent="0.25">
      <c r="B1060" s="165"/>
      <c r="C1060" s="66"/>
      <c r="D1060" s="47"/>
      <c r="E1060" s="48"/>
      <c r="F1060" s="348"/>
      <c r="G1060" s="349"/>
    </row>
    <row r="1061" spans="1:7" s="41" customFormat="1" ht="12" customHeight="1" x14ac:dyDescent="0.25">
      <c r="A1061" s="41">
        <v>1171</v>
      </c>
      <c r="B1061" s="165"/>
      <c r="C1061" s="66"/>
      <c r="D1061" s="56"/>
      <c r="E1061" s="54"/>
      <c r="F1061" s="351"/>
      <c r="G1061" s="360"/>
    </row>
    <row r="1062" spans="1:7" s="41" customFormat="1" ht="12" customHeight="1" x14ac:dyDescent="0.25">
      <c r="B1062" s="163"/>
      <c r="C1062" s="65"/>
      <c r="D1062" s="50"/>
      <c r="E1062" s="51"/>
      <c r="F1062" s="348"/>
      <c r="G1062" s="349"/>
    </row>
    <row r="1063" spans="1:7" s="41" customFormat="1" ht="24" customHeight="1" x14ac:dyDescent="0.25">
      <c r="A1063" s="41">
        <v>1172</v>
      </c>
      <c r="B1063" s="165"/>
      <c r="C1063" s="66"/>
      <c r="D1063" s="56"/>
      <c r="E1063" s="54"/>
      <c r="F1063" s="351"/>
      <c r="G1063" s="360"/>
    </row>
    <row r="1064" spans="1:7" s="41" customFormat="1" ht="12" customHeight="1" x14ac:dyDescent="0.25">
      <c r="B1064" s="60" t="s">
        <v>54</v>
      </c>
      <c r="C1064" s="61"/>
      <c r="D1064" s="61"/>
      <c r="E1064" s="62"/>
      <c r="F1064" s="354"/>
      <c r="G1064" s="355">
        <f>SUM(G1023:G1063)</f>
        <v>0</v>
      </c>
    </row>
    <row r="1065" spans="1:7" s="41" customFormat="1" ht="12" customHeight="1" x14ac:dyDescent="0.2">
      <c r="A1065" s="41">
        <v>1173</v>
      </c>
      <c r="B1065" s="1"/>
      <c r="C1065" s="1"/>
      <c r="D1065" s="63">
        <f>D1018+1</f>
        <v>21</v>
      </c>
      <c r="E1065" s="43"/>
      <c r="F1065" s="344"/>
      <c r="G1065" s="356"/>
    </row>
    <row r="1066" spans="1:7" s="41" customFormat="1" ht="12" customHeight="1" x14ac:dyDescent="0.2">
      <c r="B1066" s="72" t="s">
        <v>153</v>
      </c>
      <c r="C1066" s="36"/>
      <c r="D1066" s="36"/>
      <c r="E1066" s="39"/>
      <c r="F1066" s="342"/>
      <c r="G1066" s="343"/>
    </row>
    <row r="1067" spans="1:7" s="41" customFormat="1" ht="12" customHeight="1" x14ac:dyDescent="0.2">
      <c r="A1067" s="41">
        <v>1174</v>
      </c>
      <c r="B1067" s="73" t="s">
        <v>154</v>
      </c>
      <c r="C1067" s="36"/>
      <c r="D1067" s="36"/>
      <c r="E1067" s="39"/>
      <c r="F1067" s="342"/>
      <c r="G1067" s="343"/>
    </row>
    <row r="1068" spans="1:7" s="41" customFormat="1" ht="12" customHeight="1" x14ac:dyDescent="0.2">
      <c r="B1068" s="1"/>
      <c r="C1068" s="1"/>
      <c r="D1068" s="1"/>
      <c r="E1068" s="43"/>
      <c r="F1068" s="344"/>
      <c r="G1068" s="345"/>
    </row>
    <row r="1069" spans="1:7" s="41" customFormat="1" ht="12" customHeight="1" x14ac:dyDescent="0.25">
      <c r="A1069" s="41">
        <v>1175</v>
      </c>
      <c r="B1069" s="44" t="s">
        <v>155</v>
      </c>
      <c r="C1069" s="44" t="s">
        <v>156</v>
      </c>
      <c r="D1069" s="44" t="s">
        <v>157</v>
      </c>
      <c r="E1069" s="45" t="s">
        <v>158</v>
      </c>
      <c r="F1069" s="357" t="s">
        <v>159</v>
      </c>
      <c r="G1069" s="358" t="s">
        <v>1309</v>
      </c>
    </row>
    <row r="1070" spans="1:7" s="41" customFormat="1" ht="12" customHeight="1" x14ac:dyDescent="0.25">
      <c r="B1070" s="141" t="s">
        <v>556</v>
      </c>
      <c r="C1070" s="46" t="s">
        <v>557</v>
      </c>
      <c r="D1070" s="47"/>
      <c r="E1070" s="48"/>
      <c r="F1070" s="348"/>
      <c r="G1070" s="349"/>
    </row>
    <row r="1071" spans="1:7" s="41" customFormat="1" ht="12" customHeight="1" x14ac:dyDescent="0.25">
      <c r="A1071" s="41">
        <v>1176</v>
      </c>
      <c r="B1071" s="142"/>
      <c r="C1071" s="50"/>
      <c r="D1071" s="50"/>
      <c r="E1071" s="51"/>
      <c r="F1071" s="348"/>
      <c r="G1071" s="349"/>
    </row>
    <row r="1072" spans="1:7" s="41" customFormat="1" ht="12" customHeight="1" x14ac:dyDescent="0.25">
      <c r="B1072" s="141" t="s">
        <v>558</v>
      </c>
      <c r="C1072" s="46" t="s">
        <v>559</v>
      </c>
      <c r="D1072" s="47"/>
      <c r="E1072" s="48"/>
      <c r="F1072" s="348"/>
      <c r="G1072" s="349"/>
    </row>
    <row r="1073" spans="1:7" s="41" customFormat="1" ht="12" customHeight="1" x14ac:dyDescent="0.25">
      <c r="A1073" s="41">
        <v>1177</v>
      </c>
      <c r="B1073" s="142"/>
      <c r="C1073" s="50"/>
      <c r="D1073" s="50"/>
      <c r="E1073" s="51"/>
      <c r="F1073" s="348"/>
      <c r="G1073" s="349"/>
    </row>
    <row r="1074" spans="1:7" s="41" customFormat="1" ht="12" customHeight="1" x14ac:dyDescent="0.25">
      <c r="B1074" s="144"/>
      <c r="C1074" s="55" t="s">
        <v>560</v>
      </c>
      <c r="D1074" s="47"/>
      <c r="E1074" s="48"/>
      <c r="F1074" s="348"/>
      <c r="G1074" s="349"/>
    </row>
    <row r="1075" spans="1:7" s="41" customFormat="1" ht="12" customHeight="1" x14ac:dyDescent="0.25">
      <c r="A1075" s="41">
        <v>1178</v>
      </c>
      <c r="B1075" s="142"/>
      <c r="C1075" s="50"/>
      <c r="D1075" s="50"/>
      <c r="E1075" s="51"/>
      <c r="F1075" s="348"/>
      <c r="G1075" s="349"/>
    </row>
    <row r="1076" spans="1:7" s="41" customFormat="1" ht="12" customHeight="1" x14ac:dyDescent="0.25">
      <c r="B1076" s="144"/>
      <c r="C1076" s="55" t="s">
        <v>561</v>
      </c>
      <c r="D1076" s="56" t="s">
        <v>15</v>
      </c>
      <c r="E1076" s="54">
        <f>E983</f>
        <v>3286</v>
      </c>
      <c r="F1076" s="359"/>
      <c r="G1076" s="349">
        <f>E1076*F1076</f>
        <v>0</v>
      </c>
    </row>
    <row r="1077" spans="1:7" s="41" customFormat="1" ht="12" customHeight="1" x14ac:dyDescent="0.25">
      <c r="A1077" s="41">
        <v>1179</v>
      </c>
      <c r="B1077" s="142"/>
      <c r="C1077" s="50"/>
      <c r="D1077" s="50"/>
      <c r="E1077" s="51"/>
      <c r="F1077" s="348"/>
      <c r="G1077" s="349"/>
    </row>
    <row r="1078" spans="1:7" s="41" customFormat="1" ht="12" customHeight="1" x14ac:dyDescent="0.25">
      <c r="B1078" s="144"/>
      <c r="C1078" s="55" t="s">
        <v>562</v>
      </c>
      <c r="D1078" s="56" t="s">
        <v>15</v>
      </c>
      <c r="E1078" s="54">
        <v>0</v>
      </c>
      <c r="F1078" s="359"/>
      <c r="G1078" s="176" t="s">
        <v>263</v>
      </c>
    </row>
    <row r="1079" spans="1:7" s="41" customFormat="1" ht="12" customHeight="1" x14ac:dyDescent="0.25">
      <c r="A1079" s="41">
        <v>1180</v>
      </c>
      <c r="B1079" s="142"/>
      <c r="C1079" s="50"/>
      <c r="D1079" s="50"/>
      <c r="E1079" s="51"/>
      <c r="F1079" s="348"/>
      <c r="G1079" s="349"/>
    </row>
    <row r="1080" spans="1:7" s="41" customFormat="1" ht="12" customHeight="1" x14ac:dyDescent="0.25">
      <c r="B1080" s="144"/>
      <c r="C1080" s="55" t="s">
        <v>563</v>
      </c>
      <c r="D1080" s="47"/>
      <c r="E1080" s="54"/>
      <c r="F1080" s="351"/>
      <c r="G1080" s="360"/>
    </row>
    <row r="1081" spans="1:7" s="41" customFormat="1" ht="12" customHeight="1" x14ac:dyDescent="0.25">
      <c r="A1081" s="41">
        <v>1181</v>
      </c>
      <c r="B1081" s="142"/>
      <c r="C1081" s="50"/>
      <c r="D1081" s="50"/>
      <c r="E1081" s="51"/>
      <c r="F1081" s="348"/>
      <c r="G1081" s="349"/>
    </row>
    <row r="1082" spans="1:7" s="41" customFormat="1" ht="12" customHeight="1" x14ac:dyDescent="0.25">
      <c r="B1082" s="144"/>
      <c r="C1082" s="55" t="s">
        <v>561</v>
      </c>
      <c r="D1082" s="56" t="s">
        <v>15</v>
      </c>
      <c r="E1082" s="54">
        <f>E1040</f>
        <v>0</v>
      </c>
      <c r="F1082" s="359"/>
      <c r="G1082" s="176" t="s">
        <v>263</v>
      </c>
    </row>
    <row r="1083" spans="1:7" s="41" customFormat="1" ht="12" customHeight="1" x14ac:dyDescent="0.25">
      <c r="A1083" s="41">
        <v>1182</v>
      </c>
      <c r="B1083" s="142"/>
      <c r="C1083" s="65"/>
      <c r="D1083" s="50"/>
      <c r="E1083" s="51"/>
      <c r="F1083" s="348"/>
      <c r="G1083" s="349"/>
    </row>
    <row r="1084" spans="1:7" s="41" customFormat="1" ht="12" customHeight="1" x14ac:dyDescent="0.25">
      <c r="B1084" s="141" t="s">
        <v>564</v>
      </c>
      <c r="C1084" s="46" t="s">
        <v>565</v>
      </c>
      <c r="D1084" s="47"/>
      <c r="E1084" s="54"/>
      <c r="F1084" s="351"/>
      <c r="G1084" s="360"/>
    </row>
    <row r="1085" spans="1:7" s="41" customFormat="1" ht="12" customHeight="1" x14ac:dyDescent="0.25">
      <c r="A1085" s="41">
        <v>1183</v>
      </c>
      <c r="B1085" s="142"/>
      <c r="C1085" s="50"/>
      <c r="D1085" s="50"/>
      <c r="E1085" s="51"/>
      <c r="F1085" s="348"/>
      <c r="G1085" s="349"/>
    </row>
    <row r="1086" spans="1:7" s="41" customFormat="1" ht="12" customHeight="1" x14ac:dyDescent="0.25">
      <c r="B1086" s="144"/>
      <c r="C1086" s="55" t="s">
        <v>566</v>
      </c>
      <c r="D1086" s="56" t="s">
        <v>347</v>
      </c>
      <c r="E1086" s="54">
        <v>190</v>
      </c>
      <c r="F1086" s="359"/>
      <c r="G1086" s="349">
        <f>E1086*F1086</f>
        <v>0</v>
      </c>
    </row>
    <row r="1087" spans="1:7" s="41" customFormat="1" ht="12" customHeight="1" x14ac:dyDescent="0.25">
      <c r="A1087" s="41">
        <v>1184</v>
      </c>
      <c r="B1087" s="142"/>
      <c r="C1087" s="50"/>
      <c r="D1087" s="50"/>
      <c r="E1087" s="51"/>
      <c r="F1087" s="348"/>
      <c r="G1087" s="349"/>
    </row>
    <row r="1088" spans="1:7" s="41" customFormat="1" ht="12" customHeight="1" x14ac:dyDescent="0.25">
      <c r="B1088" s="144"/>
      <c r="C1088" s="55" t="s">
        <v>567</v>
      </c>
      <c r="D1088" s="56" t="s">
        <v>347</v>
      </c>
      <c r="E1088" s="54">
        <v>0</v>
      </c>
      <c r="F1088" s="359"/>
      <c r="G1088" s="176" t="s">
        <v>263</v>
      </c>
    </row>
    <row r="1089" spans="1:7" s="41" customFormat="1" ht="12" customHeight="1" x14ac:dyDescent="0.25">
      <c r="A1089" s="41">
        <v>1185</v>
      </c>
      <c r="B1089" s="142"/>
      <c r="C1089" s="50"/>
      <c r="D1089" s="50"/>
      <c r="E1089" s="51"/>
      <c r="F1089" s="348"/>
      <c r="G1089" s="349"/>
    </row>
    <row r="1090" spans="1:7" s="41" customFormat="1" ht="12" customHeight="1" x14ac:dyDescent="0.25">
      <c r="B1090" s="146" t="s">
        <v>568</v>
      </c>
      <c r="C1090" s="55" t="s">
        <v>569</v>
      </c>
      <c r="D1090" s="56" t="s">
        <v>15</v>
      </c>
      <c r="E1090" s="48">
        <v>3360</v>
      </c>
      <c r="F1090" s="359"/>
      <c r="G1090" s="349">
        <f>E1090*F1090</f>
        <v>0</v>
      </c>
    </row>
    <row r="1091" spans="1:7" s="41" customFormat="1" ht="12" customHeight="1" x14ac:dyDescent="0.25">
      <c r="A1091" s="41">
        <v>1186</v>
      </c>
      <c r="B1091" s="142"/>
      <c r="C1091" s="65"/>
      <c r="D1091" s="50"/>
      <c r="E1091" s="51"/>
      <c r="F1091" s="348"/>
      <c r="G1091" s="349"/>
    </row>
    <row r="1092" spans="1:7" s="41" customFormat="1" ht="12" customHeight="1" x14ac:dyDescent="0.25">
      <c r="B1092" s="141" t="s">
        <v>570</v>
      </c>
      <c r="C1092" s="46" t="s">
        <v>571</v>
      </c>
      <c r="D1092" s="47"/>
      <c r="E1092" s="54"/>
      <c r="F1092" s="351"/>
      <c r="G1092" s="360"/>
    </row>
    <row r="1093" spans="1:7" s="41" customFormat="1" ht="12" customHeight="1" x14ac:dyDescent="0.25">
      <c r="A1093" s="41">
        <v>1187</v>
      </c>
      <c r="B1093" s="142"/>
      <c r="C1093" s="50"/>
      <c r="D1093" s="50"/>
      <c r="E1093" s="51"/>
      <c r="F1093" s="348"/>
      <c r="G1093" s="349"/>
    </row>
    <row r="1094" spans="1:7" s="41" customFormat="1" ht="12" customHeight="1" x14ac:dyDescent="0.25">
      <c r="B1094" s="144"/>
      <c r="C1094" s="55" t="s">
        <v>572</v>
      </c>
      <c r="D1094" s="56" t="s">
        <v>573</v>
      </c>
      <c r="E1094" s="54">
        <v>108262</v>
      </c>
      <c r="F1094" s="351"/>
      <c r="G1094" s="349">
        <f>E1094*F1094</f>
        <v>0</v>
      </c>
    </row>
    <row r="1095" spans="1:7" s="41" customFormat="1" ht="12" customHeight="1" x14ac:dyDescent="0.25">
      <c r="A1095" s="41">
        <v>1188</v>
      </c>
      <c r="B1095" s="142"/>
      <c r="C1095" s="65"/>
      <c r="D1095" s="50"/>
      <c r="E1095" s="51"/>
      <c r="F1095" s="348"/>
      <c r="G1095" s="349"/>
    </row>
    <row r="1096" spans="1:7" s="41" customFormat="1" ht="12" customHeight="1" x14ac:dyDescent="0.25">
      <c r="B1096" s="144"/>
      <c r="C1096" s="55" t="s">
        <v>574</v>
      </c>
      <c r="D1096" s="56" t="s">
        <v>573</v>
      </c>
      <c r="E1096" s="54">
        <v>50522</v>
      </c>
      <c r="F1096" s="359"/>
      <c r="G1096" s="349">
        <f>E1096*F1096</f>
        <v>0</v>
      </c>
    </row>
    <row r="1097" spans="1:7" s="41" customFormat="1" ht="12" customHeight="1" x14ac:dyDescent="0.25">
      <c r="A1097" s="41">
        <v>1189</v>
      </c>
      <c r="B1097" s="142"/>
      <c r="C1097" s="65"/>
      <c r="D1097" s="50"/>
      <c r="E1097" s="51"/>
      <c r="F1097" s="348"/>
      <c r="G1097" s="349"/>
    </row>
    <row r="1098" spans="1:7" s="41" customFormat="1" ht="12" customHeight="1" x14ac:dyDescent="0.25">
      <c r="B1098" s="141" t="s">
        <v>575</v>
      </c>
      <c r="C1098" s="46" t="s">
        <v>576</v>
      </c>
      <c r="D1098" s="56" t="s">
        <v>15</v>
      </c>
      <c r="E1098" s="54">
        <v>0</v>
      </c>
      <c r="F1098" s="351"/>
      <c r="G1098" s="349"/>
    </row>
    <row r="1099" spans="1:7" s="41" customFormat="1" ht="12" customHeight="1" x14ac:dyDescent="0.25">
      <c r="A1099" s="41">
        <v>1190</v>
      </c>
      <c r="B1099" s="142"/>
      <c r="C1099" s="50"/>
      <c r="D1099" s="50"/>
      <c r="E1099" s="51"/>
      <c r="F1099" s="348"/>
      <c r="G1099" s="349"/>
    </row>
    <row r="1100" spans="1:7" s="41" customFormat="1" ht="12" x14ac:dyDescent="0.25">
      <c r="B1100" s="144"/>
      <c r="C1100" s="55" t="s">
        <v>577</v>
      </c>
      <c r="D1100" s="56" t="s">
        <v>573</v>
      </c>
      <c r="E1100" s="48">
        <v>0</v>
      </c>
      <c r="F1100" s="359"/>
      <c r="G1100" s="176" t="s">
        <v>263</v>
      </c>
    </row>
    <row r="1101" spans="1:7" s="41" customFormat="1" ht="12" customHeight="1" x14ac:dyDescent="0.25">
      <c r="A1101" s="41">
        <v>1191</v>
      </c>
      <c r="B1101" s="142"/>
      <c r="C1101" s="50"/>
      <c r="D1101" s="50"/>
      <c r="E1101" s="51"/>
      <c r="F1101" s="348"/>
      <c r="G1101" s="349">
        <f>E1101*F1101</f>
        <v>0</v>
      </c>
    </row>
    <row r="1102" spans="1:7" s="41" customFormat="1" ht="12" customHeight="1" x14ac:dyDescent="0.25">
      <c r="B1102" s="141" t="s">
        <v>578</v>
      </c>
      <c r="C1102" s="55" t="s">
        <v>579</v>
      </c>
      <c r="D1102" s="56" t="s">
        <v>75</v>
      </c>
      <c r="E1102" s="54">
        <v>2</v>
      </c>
      <c r="F1102" s="359"/>
      <c r="G1102" s="349">
        <f>E1102*F1102</f>
        <v>0</v>
      </c>
    </row>
    <row r="1103" spans="1:7" s="41" customFormat="1" ht="12" customHeight="1" x14ac:dyDescent="0.25">
      <c r="A1103" s="41">
        <v>1192</v>
      </c>
      <c r="B1103" s="166"/>
      <c r="C1103" s="50"/>
      <c r="D1103" s="50"/>
      <c r="E1103" s="51"/>
      <c r="F1103" s="348"/>
      <c r="G1103" s="349"/>
    </row>
    <row r="1104" spans="1:7" s="41" customFormat="1" ht="12" customHeight="1" x14ac:dyDescent="0.25">
      <c r="B1104" s="141" t="s">
        <v>580</v>
      </c>
      <c r="C1104" s="55" t="s">
        <v>581</v>
      </c>
      <c r="D1104" s="56" t="s">
        <v>15</v>
      </c>
      <c r="E1104" s="54">
        <v>0</v>
      </c>
      <c r="F1104" s="359"/>
      <c r="G1104" s="176" t="s">
        <v>263</v>
      </c>
    </row>
    <row r="1105" spans="1:7" s="41" customFormat="1" ht="12" customHeight="1" x14ac:dyDescent="0.25">
      <c r="A1105" s="41">
        <v>1193</v>
      </c>
      <c r="B1105" s="166"/>
      <c r="C1105" s="50"/>
      <c r="D1105" s="50"/>
      <c r="E1105" s="51"/>
      <c r="F1105" s="348"/>
      <c r="G1105" s="349"/>
    </row>
    <row r="1106" spans="1:7" s="41" customFormat="1" ht="12" customHeight="1" x14ac:dyDescent="0.25">
      <c r="B1106" s="141" t="s">
        <v>582</v>
      </c>
      <c r="C1106" s="55" t="s">
        <v>583</v>
      </c>
      <c r="D1106" s="56" t="s">
        <v>66</v>
      </c>
      <c r="E1106" s="54">
        <v>0</v>
      </c>
      <c r="F1106" s="359"/>
      <c r="G1106" s="176" t="s">
        <v>263</v>
      </c>
    </row>
    <row r="1107" spans="1:7" s="41" customFormat="1" ht="12" customHeight="1" x14ac:dyDescent="0.25">
      <c r="A1107" s="41">
        <v>1194</v>
      </c>
      <c r="B1107" s="166"/>
      <c r="C1107" s="50"/>
      <c r="D1107" s="50"/>
      <c r="E1107" s="51"/>
      <c r="F1107" s="348"/>
      <c r="G1107" s="349"/>
    </row>
    <row r="1108" spans="1:7" s="41" customFormat="1" ht="12" customHeight="1" x14ac:dyDescent="0.25">
      <c r="B1108" s="141" t="s">
        <v>584</v>
      </c>
      <c r="C1108" s="46" t="s">
        <v>585</v>
      </c>
      <c r="D1108" s="47"/>
      <c r="E1108" s="48"/>
      <c r="F1108" s="348"/>
      <c r="G1108" s="349"/>
    </row>
    <row r="1109" spans="1:7" s="41" customFormat="1" ht="12" customHeight="1" x14ac:dyDescent="0.25">
      <c r="A1109" s="41">
        <v>1195</v>
      </c>
      <c r="B1109" s="142"/>
      <c r="C1109" s="50"/>
      <c r="D1109" s="50"/>
      <c r="E1109" s="51"/>
      <c r="F1109" s="348"/>
      <c r="G1109" s="349"/>
    </row>
    <row r="1110" spans="1:7" s="41" customFormat="1" ht="12" customHeight="1" x14ac:dyDescent="0.25">
      <c r="B1110" s="144"/>
      <c r="C1110" s="55" t="s">
        <v>586</v>
      </c>
      <c r="D1110" s="47"/>
      <c r="E1110" s="54"/>
      <c r="F1110" s="351"/>
      <c r="G1110" s="360"/>
    </row>
    <row r="1111" spans="1:7" s="41" customFormat="1" ht="12" customHeight="1" x14ac:dyDescent="0.25">
      <c r="A1111" s="41">
        <v>1196</v>
      </c>
      <c r="B1111" s="142"/>
      <c r="C1111" s="50"/>
      <c r="D1111" s="50"/>
      <c r="E1111" s="51"/>
      <c r="F1111" s="348"/>
      <c r="G1111" s="349"/>
    </row>
    <row r="1112" spans="1:7" s="41" customFormat="1" ht="12" customHeight="1" x14ac:dyDescent="0.25">
      <c r="B1112" s="144"/>
      <c r="C1112" s="55" t="s">
        <v>587</v>
      </c>
      <c r="D1112" s="56" t="s">
        <v>66</v>
      </c>
      <c r="E1112" s="54">
        <v>0</v>
      </c>
      <c r="F1112" s="359"/>
      <c r="G1112" s="176" t="s">
        <v>263</v>
      </c>
    </row>
    <row r="1113" spans="1:7" s="41" customFormat="1" ht="12" customHeight="1" x14ac:dyDescent="0.25">
      <c r="A1113" s="41">
        <v>1197</v>
      </c>
      <c r="B1113" s="142"/>
      <c r="C1113" s="50"/>
      <c r="D1113" s="50"/>
      <c r="E1113" s="51"/>
      <c r="F1113" s="348"/>
      <c r="G1113" s="349"/>
    </row>
    <row r="1114" spans="1:7" s="41" customFormat="1" ht="12" customHeight="1" x14ac:dyDescent="0.25">
      <c r="B1114" s="144"/>
      <c r="C1114" s="55" t="s">
        <v>588</v>
      </c>
      <c r="D1114" s="56" t="s">
        <v>66</v>
      </c>
      <c r="E1114" s="54">
        <v>21055</v>
      </c>
      <c r="F1114" s="351"/>
      <c r="G1114" s="349">
        <f>E1114*F1114</f>
        <v>0</v>
      </c>
    </row>
    <row r="1115" spans="1:7" s="41" customFormat="1" ht="12" customHeight="1" x14ac:dyDescent="0.25">
      <c r="A1115" s="41">
        <v>1198</v>
      </c>
      <c r="B1115" s="142"/>
      <c r="C1115" s="50"/>
      <c r="D1115" s="50"/>
      <c r="E1115" s="51"/>
      <c r="F1115" s="348"/>
      <c r="G1115" s="349"/>
    </row>
    <row r="1116" spans="1:7" s="41" customFormat="1" ht="12" customHeight="1" x14ac:dyDescent="0.25">
      <c r="B1116" s="144"/>
      <c r="C1116" s="55" t="s">
        <v>589</v>
      </c>
      <c r="D1116" s="56" t="s">
        <v>573</v>
      </c>
      <c r="E1116" s="54">
        <v>0</v>
      </c>
      <c r="F1116" s="351"/>
      <c r="G1116" s="176" t="s">
        <v>263</v>
      </c>
    </row>
    <row r="1117" spans="1:7" s="41" customFormat="1" ht="12" customHeight="1" x14ac:dyDescent="0.25">
      <c r="A1117" s="41">
        <v>1199</v>
      </c>
      <c r="B1117" s="142"/>
      <c r="C1117" s="50"/>
      <c r="D1117" s="50"/>
      <c r="E1117" s="51"/>
      <c r="F1117" s="348"/>
      <c r="G1117" s="349"/>
    </row>
    <row r="1118" spans="1:7" s="41" customFormat="1" ht="12" customHeight="1" x14ac:dyDescent="0.25">
      <c r="B1118" s="141"/>
      <c r="C1118" s="46"/>
      <c r="D1118" s="47"/>
      <c r="E1118" s="54"/>
      <c r="F1118" s="351"/>
      <c r="G1118" s="360"/>
    </row>
    <row r="1119" spans="1:7" s="41" customFormat="1" ht="12" customHeight="1" x14ac:dyDescent="0.25">
      <c r="A1119" s="41">
        <v>1200</v>
      </c>
      <c r="B1119" s="142"/>
      <c r="C1119" s="50"/>
      <c r="D1119" s="50"/>
      <c r="E1119" s="51"/>
      <c r="F1119" s="348"/>
      <c r="G1119" s="349"/>
    </row>
    <row r="1120" spans="1:7" s="41" customFormat="1" ht="12" customHeight="1" x14ac:dyDescent="0.25">
      <c r="B1120" s="144"/>
      <c r="C1120" s="55"/>
      <c r="D1120" s="56"/>
      <c r="E1120" s="54"/>
      <c r="F1120" s="359"/>
      <c r="G1120" s="349"/>
    </row>
    <row r="1121" spans="1:7" s="41" customFormat="1" ht="12" customHeight="1" x14ac:dyDescent="0.25">
      <c r="A1121" s="41">
        <v>1201</v>
      </c>
      <c r="B1121" s="142"/>
      <c r="C1121" s="50"/>
      <c r="D1121" s="50"/>
      <c r="E1121" s="51"/>
      <c r="F1121" s="348"/>
      <c r="G1121" s="349"/>
    </row>
    <row r="1122" spans="1:7" s="41" customFormat="1" ht="12" customHeight="1" x14ac:dyDescent="0.25">
      <c r="B1122" s="144"/>
      <c r="C1122" s="55"/>
      <c r="D1122" s="56"/>
      <c r="E1122" s="54"/>
      <c r="F1122" s="359"/>
      <c r="G1122" s="349"/>
    </row>
    <row r="1123" spans="1:7" s="41" customFormat="1" ht="12" customHeight="1" x14ac:dyDescent="0.25">
      <c r="A1123" s="41">
        <v>1202</v>
      </c>
      <c r="B1123" s="142"/>
      <c r="C1123" s="50"/>
      <c r="D1123" s="50"/>
      <c r="E1123" s="51"/>
      <c r="F1123" s="348"/>
      <c r="G1123" s="349"/>
    </row>
    <row r="1124" spans="1:7" s="41" customFormat="1" ht="12" customHeight="1" x14ac:dyDescent="0.25">
      <c r="B1124" s="144"/>
      <c r="C1124" s="55"/>
      <c r="D1124" s="56"/>
      <c r="E1124" s="54"/>
      <c r="F1124" s="359"/>
      <c r="G1124" s="349"/>
    </row>
    <row r="1125" spans="1:7" s="41" customFormat="1" ht="12" customHeight="1" x14ac:dyDescent="0.25">
      <c r="A1125" s="41">
        <v>1203</v>
      </c>
      <c r="B1125" s="142"/>
      <c r="C1125" s="50"/>
      <c r="D1125" s="50"/>
      <c r="E1125" s="51"/>
      <c r="F1125" s="348"/>
      <c r="G1125" s="349"/>
    </row>
    <row r="1126" spans="1:7" s="59" customFormat="1" ht="20.100000000000001" customHeight="1" x14ac:dyDescent="0.25">
      <c r="B1126" s="141"/>
      <c r="C1126" s="46"/>
      <c r="D1126" s="47"/>
      <c r="E1126" s="48"/>
      <c r="F1126" s="348"/>
      <c r="G1126" s="349"/>
    </row>
    <row r="1127" spans="1:7" s="1" customFormat="1" ht="12" customHeight="1" x14ac:dyDescent="0.2">
      <c r="B1127" s="142"/>
      <c r="C1127" s="50"/>
      <c r="D1127" s="50"/>
      <c r="E1127" s="51"/>
      <c r="F1127" s="348"/>
      <c r="G1127" s="349"/>
    </row>
    <row r="1128" spans="1:7" s="36" customFormat="1" ht="15" customHeight="1" x14ac:dyDescent="0.2">
      <c r="B1128" s="144"/>
      <c r="C1128" s="55"/>
      <c r="D1128" s="47"/>
      <c r="E1128" s="54"/>
      <c r="F1128" s="351"/>
      <c r="G1128" s="360"/>
    </row>
    <row r="1129" spans="1:7" s="36" customFormat="1" ht="15" customHeight="1" x14ac:dyDescent="0.2">
      <c r="B1129" s="142"/>
      <c r="C1129" s="50"/>
      <c r="D1129" s="50"/>
      <c r="E1129" s="51"/>
      <c r="F1129" s="348"/>
      <c r="G1129" s="349"/>
    </row>
    <row r="1130" spans="1:7" s="1" customFormat="1" ht="15" customHeight="1" x14ac:dyDescent="0.2">
      <c r="B1130" s="144"/>
      <c r="C1130" s="55"/>
      <c r="D1130" s="56"/>
      <c r="E1130" s="54"/>
      <c r="F1130" s="359"/>
      <c r="G1130" s="349"/>
    </row>
    <row r="1131" spans="1:7" s="41" customFormat="1" ht="15.4" customHeight="1" x14ac:dyDescent="0.25">
      <c r="B1131" s="142"/>
      <c r="C1131" s="50"/>
      <c r="D1131" s="50"/>
      <c r="E1131" s="51"/>
      <c r="F1131" s="348"/>
      <c r="G1131" s="349"/>
    </row>
    <row r="1132" spans="1:7" s="41" customFormat="1" ht="12" customHeight="1" x14ac:dyDescent="0.25">
      <c r="A1132" s="41">
        <v>1247</v>
      </c>
      <c r="B1132" s="144"/>
      <c r="C1132" s="55"/>
      <c r="D1132" s="56"/>
      <c r="E1132" s="54"/>
      <c r="F1132" s="351"/>
      <c r="G1132" s="360"/>
    </row>
    <row r="1133" spans="1:7" s="41" customFormat="1" ht="12" customHeight="1" x14ac:dyDescent="0.25">
      <c r="B1133" s="142"/>
      <c r="C1133" s="50"/>
      <c r="D1133" s="50"/>
      <c r="E1133" s="51"/>
      <c r="F1133" s="348"/>
      <c r="G1133" s="349"/>
    </row>
    <row r="1134" spans="1:7" s="41" customFormat="1" ht="12" customHeight="1" x14ac:dyDescent="0.25">
      <c r="A1134" s="41">
        <v>1248</v>
      </c>
      <c r="B1134" s="144"/>
      <c r="C1134" s="55"/>
      <c r="D1134" s="56"/>
      <c r="E1134" s="54"/>
      <c r="F1134" s="351"/>
      <c r="G1134" s="360"/>
    </row>
    <row r="1135" spans="1:7" s="41" customFormat="1" ht="12" customHeight="1" x14ac:dyDescent="0.25">
      <c r="B1135" s="60" t="s">
        <v>54</v>
      </c>
      <c r="C1135" s="61"/>
      <c r="D1135" s="61"/>
      <c r="E1135" s="62"/>
      <c r="F1135" s="354"/>
      <c r="G1135" s="355">
        <f>SUM(G1070:G1134)</f>
        <v>0</v>
      </c>
    </row>
    <row r="1136" spans="1:7" s="41" customFormat="1" ht="12" x14ac:dyDescent="0.2">
      <c r="A1136" s="41">
        <v>1249</v>
      </c>
      <c r="B1136" s="1"/>
      <c r="C1136" s="1"/>
      <c r="D1136" s="63">
        <f>D1065+1</f>
        <v>22</v>
      </c>
      <c r="E1136" s="43"/>
      <c r="F1136" s="344"/>
      <c r="G1136" s="356"/>
    </row>
    <row r="1137" spans="1:7" s="41" customFormat="1" ht="12" customHeight="1" x14ac:dyDescent="0.2">
      <c r="B1137" s="72" t="s">
        <v>153</v>
      </c>
      <c r="C1137" s="36"/>
      <c r="D1137" s="36"/>
      <c r="E1137" s="39"/>
      <c r="F1137" s="342"/>
      <c r="G1137" s="343"/>
    </row>
    <row r="1138" spans="1:7" s="41" customFormat="1" ht="12" customHeight="1" x14ac:dyDescent="0.2">
      <c r="A1138" s="41">
        <v>1250</v>
      </c>
      <c r="B1138" s="73" t="s">
        <v>154</v>
      </c>
      <c r="C1138" s="36"/>
      <c r="D1138" s="36"/>
      <c r="E1138" s="39"/>
      <c r="F1138" s="342"/>
      <c r="G1138" s="343"/>
    </row>
    <row r="1139" spans="1:7" s="41" customFormat="1" ht="12" customHeight="1" x14ac:dyDescent="0.2">
      <c r="B1139" s="1"/>
      <c r="C1139" s="1"/>
      <c r="D1139" s="1"/>
      <c r="E1139" s="43"/>
      <c r="F1139" s="344"/>
      <c r="G1139" s="345"/>
    </row>
    <row r="1140" spans="1:7" s="41" customFormat="1" ht="12" customHeight="1" x14ac:dyDescent="0.25">
      <c r="A1140" s="41">
        <v>1251</v>
      </c>
      <c r="B1140" s="44" t="s">
        <v>155</v>
      </c>
      <c r="C1140" s="44" t="s">
        <v>156</v>
      </c>
      <c r="D1140" s="44" t="s">
        <v>157</v>
      </c>
      <c r="E1140" s="45" t="s">
        <v>158</v>
      </c>
      <c r="F1140" s="357" t="s">
        <v>159</v>
      </c>
      <c r="G1140" s="358" t="s">
        <v>1309</v>
      </c>
    </row>
    <row r="1141" spans="1:7" s="41" customFormat="1" ht="12" customHeight="1" x14ac:dyDescent="0.25">
      <c r="B1141" s="146" t="s">
        <v>590</v>
      </c>
      <c r="C1141" s="55" t="s">
        <v>591</v>
      </c>
      <c r="D1141" s="47"/>
      <c r="E1141" s="48"/>
      <c r="F1141" s="348"/>
      <c r="G1141" s="349"/>
    </row>
    <row r="1142" spans="1:7" s="41" customFormat="1" ht="12" x14ac:dyDescent="0.25">
      <c r="A1142" s="41">
        <v>1252</v>
      </c>
      <c r="B1142" s="142"/>
      <c r="C1142" s="50"/>
      <c r="D1142" s="50"/>
      <c r="E1142" s="51"/>
      <c r="F1142" s="348"/>
      <c r="G1142" s="349"/>
    </row>
    <row r="1143" spans="1:7" s="41" customFormat="1" ht="12" customHeight="1" x14ac:dyDescent="0.25">
      <c r="B1143" s="146" t="s">
        <v>592</v>
      </c>
      <c r="C1143" s="55" t="s">
        <v>593</v>
      </c>
      <c r="D1143" s="47"/>
      <c r="E1143" s="48"/>
      <c r="F1143" s="348"/>
      <c r="G1143" s="349"/>
    </row>
    <row r="1144" spans="1:7" s="41" customFormat="1" ht="12" x14ac:dyDescent="0.25">
      <c r="A1144" s="41">
        <v>1253</v>
      </c>
      <c r="B1144" s="142"/>
      <c r="C1144" s="50"/>
      <c r="D1144" s="50"/>
      <c r="E1144" s="51"/>
      <c r="F1144" s="348"/>
      <c r="G1144" s="349"/>
    </row>
    <row r="1145" spans="1:7" s="41" customFormat="1" ht="12" customHeight="1" x14ac:dyDescent="0.25">
      <c r="B1145" s="144"/>
      <c r="C1145" s="55" t="s">
        <v>594</v>
      </c>
      <c r="D1145" s="47"/>
      <c r="E1145" s="48"/>
      <c r="F1145" s="348"/>
      <c r="G1145" s="349"/>
    </row>
    <row r="1146" spans="1:7" s="41" customFormat="1" ht="12" x14ac:dyDescent="0.25">
      <c r="A1146" s="41">
        <v>1220</v>
      </c>
      <c r="B1146" s="142"/>
      <c r="C1146" s="50"/>
      <c r="D1146" s="50"/>
      <c r="E1146" s="51"/>
      <c r="F1146" s="348"/>
      <c r="G1146" s="349"/>
    </row>
    <row r="1147" spans="1:7" s="41" customFormat="1" ht="12" customHeight="1" x14ac:dyDescent="0.25">
      <c r="B1147" s="144"/>
      <c r="C1147" s="55" t="s">
        <v>595</v>
      </c>
      <c r="D1147" s="56" t="s">
        <v>15</v>
      </c>
      <c r="E1147" s="54">
        <v>0</v>
      </c>
      <c r="F1147" s="359"/>
      <c r="G1147" s="176" t="s">
        <v>263</v>
      </c>
    </row>
    <row r="1148" spans="1:7" s="41" customFormat="1" ht="12" x14ac:dyDescent="0.25">
      <c r="A1148" s="41">
        <v>1221</v>
      </c>
      <c r="B1148" s="142"/>
      <c r="C1148" s="50"/>
      <c r="D1148" s="50"/>
      <c r="E1148" s="51"/>
      <c r="F1148" s="348"/>
      <c r="G1148" s="349"/>
    </row>
    <row r="1149" spans="1:7" s="41" customFormat="1" ht="12" customHeight="1" x14ac:dyDescent="0.25">
      <c r="B1149" s="146" t="s">
        <v>596</v>
      </c>
      <c r="C1149" s="55" t="s">
        <v>597</v>
      </c>
      <c r="D1149" s="47"/>
      <c r="E1149" s="54"/>
      <c r="F1149" s="359"/>
      <c r="G1149" s="360"/>
    </row>
    <row r="1150" spans="1:7" s="41" customFormat="1" ht="12" customHeight="1" x14ac:dyDescent="0.25">
      <c r="A1150" s="41">
        <v>1222</v>
      </c>
      <c r="B1150" s="142"/>
      <c r="C1150" s="50"/>
      <c r="D1150" s="50"/>
      <c r="E1150" s="51"/>
      <c r="F1150" s="348"/>
      <c r="G1150" s="349"/>
    </row>
    <row r="1151" spans="1:7" s="41" customFormat="1" ht="12" customHeight="1" x14ac:dyDescent="0.25">
      <c r="B1151" s="144"/>
      <c r="C1151" s="55" t="s">
        <v>598</v>
      </c>
      <c r="D1151" s="56" t="s">
        <v>15</v>
      </c>
      <c r="E1151" s="54">
        <v>0</v>
      </c>
      <c r="F1151" s="359"/>
      <c r="G1151" s="176" t="s">
        <v>263</v>
      </c>
    </row>
    <row r="1152" spans="1:7" s="41" customFormat="1" ht="12" customHeight="1" x14ac:dyDescent="0.25">
      <c r="A1152" s="41">
        <v>1223</v>
      </c>
      <c r="B1152" s="142"/>
      <c r="C1152" s="50"/>
      <c r="D1152" s="50"/>
      <c r="E1152" s="51"/>
      <c r="F1152" s="348"/>
      <c r="G1152" s="349"/>
    </row>
    <row r="1153" spans="1:7" s="41" customFormat="1" ht="12" customHeight="1" x14ac:dyDescent="0.25">
      <c r="B1153" s="146" t="s">
        <v>599</v>
      </c>
      <c r="C1153" s="55" t="s">
        <v>600</v>
      </c>
      <c r="D1153" s="47"/>
      <c r="E1153" s="54"/>
      <c r="F1153" s="359"/>
      <c r="G1153" s="360"/>
    </row>
    <row r="1154" spans="1:7" s="41" customFormat="1" ht="12" x14ac:dyDescent="0.25">
      <c r="A1154" s="41">
        <v>1224</v>
      </c>
      <c r="B1154" s="142"/>
      <c r="C1154" s="50"/>
      <c r="D1154" s="50"/>
      <c r="E1154" s="51"/>
      <c r="F1154" s="348"/>
      <c r="G1154" s="349"/>
    </row>
    <row r="1155" spans="1:7" s="41" customFormat="1" ht="12" customHeight="1" x14ac:dyDescent="0.25">
      <c r="B1155" s="144"/>
      <c r="C1155" s="55" t="s">
        <v>601</v>
      </c>
      <c r="D1155" s="56" t="s">
        <v>15</v>
      </c>
      <c r="E1155" s="54">
        <v>0</v>
      </c>
      <c r="F1155" s="359"/>
      <c r="G1155" s="176" t="s">
        <v>263</v>
      </c>
    </row>
    <row r="1156" spans="1:7" s="41" customFormat="1" ht="12" customHeight="1" x14ac:dyDescent="0.25">
      <c r="A1156" s="41">
        <v>1225</v>
      </c>
      <c r="B1156" s="163"/>
      <c r="C1156" s="65"/>
      <c r="D1156" s="50"/>
      <c r="E1156" s="51"/>
      <c r="F1156" s="348"/>
      <c r="G1156" s="349"/>
    </row>
    <row r="1157" spans="1:7" s="41" customFormat="1" ht="12" customHeight="1" x14ac:dyDescent="0.25">
      <c r="B1157" s="165"/>
      <c r="C1157" s="66"/>
      <c r="D1157" s="47"/>
      <c r="E1157" s="48"/>
      <c r="F1157" s="348"/>
      <c r="G1157" s="349"/>
    </row>
    <row r="1158" spans="1:7" s="41" customFormat="1" ht="12" customHeight="1" x14ac:dyDescent="0.25">
      <c r="A1158" s="41">
        <v>1226</v>
      </c>
      <c r="B1158" s="163"/>
      <c r="C1158" s="65"/>
      <c r="D1158" s="50"/>
      <c r="E1158" s="51"/>
      <c r="F1158" s="348"/>
      <c r="G1158" s="349"/>
    </row>
    <row r="1159" spans="1:7" s="41" customFormat="1" ht="12" customHeight="1" x14ac:dyDescent="0.25">
      <c r="B1159" s="165"/>
      <c r="C1159" s="66"/>
      <c r="D1159" s="56"/>
      <c r="E1159" s="54"/>
      <c r="F1159" s="351"/>
      <c r="G1159" s="360"/>
    </row>
    <row r="1160" spans="1:7" s="41" customFormat="1" ht="36" customHeight="1" x14ac:dyDescent="0.25">
      <c r="A1160" s="41">
        <v>1227</v>
      </c>
      <c r="B1160" s="163"/>
      <c r="C1160" s="65"/>
      <c r="D1160" s="50"/>
      <c r="E1160" s="51"/>
      <c r="F1160" s="348"/>
      <c r="G1160" s="349"/>
    </row>
    <row r="1161" spans="1:7" s="41" customFormat="1" ht="12" customHeight="1" x14ac:dyDescent="0.25">
      <c r="B1161" s="165"/>
      <c r="C1161" s="66"/>
      <c r="D1161" s="56"/>
      <c r="E1161" s="54"/>
      <c r="F1161" s="351"/>
      <c r="G1161" s="360"/>
    </row>
    <row r="1162" spans="1:7" s="41" customFormat="1" ht="24" customHeight="1" x14ac:dyDescent="0.25">
      <c r="A1162" s="41">
        <v>1228</v>
      </c>
      <c r="B1162" s="163"/>
      <c r="C1162" s="65"/>
      <c r="D1162" s="50"/>
      <c r="E1162" s="51"/>
      <c r="F1162" s="348"/>
      <c r="G1162" s="349"/>
    </row>
    <row r="1163" spans="1:7" s="41" customFormat="1" ht="12" customHeight="1" x14ac:dyDescent="0.25">
      <c r="B1163" s="165"/>
      <c r="C1163" s="66"/>
      <c r="D1163" s="47"/>
      <c r="E1163" s="48"/>
      <c r="F1163" s="348"/>
      <c r="G1163" s="349"/>
    </row>
    <row r="1164" spans="1:7" s="41" customFormat="1" ht="24" customHeight="1" x14ac:dyDescent="0.25">
      <c r="A1164" s="41">
        <v>1254</v>
      </c>
      <c r="B1164" s="163"/>
      <c r="C1164" s="65"/>
      <c r="D1164" s="50"/>
      <c r="E1164" s="51"/>
      <c r="F1164" s="348"/>
      <c r="G1164" s="349"/>
    </row>
    <row r="1165" spans="1:7" s="41" customFormat="1" ht="12" customHeight="1" x14ac:dyDescent="0.25">
      <c r="B1165" s="165"/>
      <c r="C1165" s="66"/>
      <c r="D1165" s="56"/>
      <c r="E1165" s="54"/>
      <c r="F1165" s="351"/>
      <c r="G1165" s="360"/>
    </row>
    <row r="1166" spans="1:7" s="41" customFormat="1" ht="36" customHeight="1" x14ac:dyDescent="0.25">
      <c r="A1166" s="41">
        <v>1255</v>
      </c>
      <c r="B1166" s="163"/>
      <c r="C1166" s="65"/>
      <c r="D1166" s="50"/>
      <c r="E1166" s="51"/>
      <c r="F1166" s="348"/>
      <c r="G1166" s="349"/>
    </row>
    <row r="1167" spans="1:7" s="41" customFormat="1" ht="12" customHeight="1" x14ac:dyDescent="0.25">
      <c r="B1167" s="165"/>
      <c r="C1167" s="66"/>
      <c r="D1167" s="56"/>
      <c r="E1167" s="54"/>
      <c r="F1167" s="351"/>
      <c r="G1167" s="360"/>
    </row>
    <row r="1168" spans="1:7" s="41" customFormat="1" ht="24" customHeight="1" x14ac:dyDescent="0.25">
      <c r="A1168" s="41">
        <v>1256</v>
      </c>
      <c r="B1168" s="163"/>
      <c r="C1168" s="65"/>
      <c r="D1168" s="50"/>
      <c r="E1168" s="51"/>
      <c r="F1168" s="348"/>
      <c r="G1168" s="349"/>
    </row>
    <row r="1169" spans="1:7" s="41" customFormat="1" ht="12" customHeight="1" x14ac:dyDescent="0.25">
      <c r="B1169" s="165"/>
      <c r="C1169" s="66"/>
      <c r="D1169" s="47"/>
      <c r="E1169" s="48"/>
      <c r="F1169" s="348"/>
      <c r="G1169" s="349"/>
    </row>
    <row r="1170" spans="1:7" s="41" customFormat="1" ht="24" customHeight="1" x14ac:dyDescent="0.25">
      <c r="A1170" s="41">
        <v>1257</v>
      </c>
      <c r="B1170" s="163"/>
      <c r="C1170" s="65"/>
      <c r="D1170" s="50"/>
      <c r="E1170" s="51"/>
      <c r="F1170" s="348"/>
      <c r="G1170" s="349"/>
    </row>
    <row r="1171" spans="1:7" s="41" customFormat="1" ht="12" customHeight="1" x14ac:dyDescent="0.25">
      <c r="B1171" s="165"/>
      <c r="C1171" s="66"/>
      <c r="D1171" s="56"/>
      <c r="E1171" s="54"/>
      <c r="F1171" s="351"/>
      <c r="G1171" s="360"/>
    </row>
    <row r="1172" spans="1:7" s="41" customFormat="1" ht="12" customHeight="1" x14ac:dyDescent="0.25">
      <c r="A1172" s="41">
        <v>1258</v>
      </c>
      <c r="B1172" s="163"/>
      <c r="C1172" s="65"/>
      <c r="D1172" s="50"/>
      <c r="E1172" s="51"/>
      <c r="F1172" s="348"/>
      <c r="G1172" s="349"/>
    </row>
    <row r="1173" spans="1:7" s="41" customFormat="1" ht="12" customHeight="1" x14ac:dyDescent="0.25">
      <c r="B1173" s="165"/>
      <c r="C1173" s="66"/>
      <c r="D1173" s="56"/>
      <c r="E1173" s="54"/>
      <c r="F1173" s="351"/>
      <c r="G1173" s="360"/>
    </row>
    <row r="1174" spans="1:7" s="41" customFormat="1" ht="24" customHeight="1" x14ac:dyDescent="0.25">
      <c r="A1174" s="41">
        <v>1259</v>
      </c>
      <c r="B1174" s="163"/>
      <c r="C1174" s="65"/>
      <c r="D1174" s="50"/>
      <c r="E1174" s="51"/>
      <c r="F1174" s="348"/>
      <c r="G1174" s="349"/>
    </row>
    <row r="1175" spans="1:7" s="41" customFormat="1" ht="12" customHeight="1" x14ac:dyDescent="0.25">
      <c r="B1175" s="165"/>
      <c r="C1175" s="66"/>
      <c r="D1175" s="47"/>
      <c r="E1175" s="48"/>
      <c r="F1175" s="348"/>
      <c r="G1175" s="349"/>
    </row>
    <row r="1176" spans="1:7" s="41" customFormat="1" ht="24" customHeight="1" x14ac:dyDescent="0.25">
      <c r="A1176" s="41">
        <v>1260</v>
      </c>
      <c r="B1176" s="163"/>
      <c r="C1176" s="65"/>
      <c r="D1176" s="50"/>
      <c r="E1176" s="51"/>
      <c r="F1176" s="348"/>
      <c r="G1176" s="349"/>
    </row>
    <row r="1177" spans="1:7" s="41" customFormat="1" ht="12" customHeight="1" x14ac:dyDescent="0.25">
      <c r="B1177" s="165"/>
      <c r="C1177" s="66"/>
      <c r="D1177" s="56"/>
      <c r="E1177" s="54"/>
      <c r="F1177" s="351"/>
      <c r="G1177" s="360"/>
    </row>
    <row r="1178" spans="1:7" s="41" customFormat="1" ht="24" customHeight="1" x14ac:dyDescent="0.25">
      <c r="A1178" s="41">
        <v>1261</v>
      </c>
      <c r="B1178" s="163"/>
      <c r="C1178" s="65"/>
      <c r="D1178" s="50"/>
      <c r="E1178" s="51"/>
      <c r="F1178" s="348"/>
      <c r="G1178" s="349"/>
    </row>
    <row r="1179" spans="1:7" s="59" customFormat="1" ht="20.100000000000001" customHeight="1" x14ac:dyDescent="0.25">
      <c r="B1179" s="165"/>
      <c r="C1179" s="66"/>
      <c r="D1179" s="56"/>
      <c r="E1179" s="54"/>
      <c r="F1179" s="351"/>
      <c r="G1179" s="360"/>
    </row>
    <row r="1180" spans="1:7" s="1" customFormat="1" ht="12" customHeight="1" x14ac:dyDescent="0.2">
      <c r="B1180" s="163"/>
      <c r="C1180" s="65"/>
      <c r="D1180" s="50"/>
      <c r="E1180" s="51"/>
      <c r="F1180" s="348"/>
      <c r="G1180" s="349"/>
    </row>
    <row r="1181" spans="1:7" s="36" customFormat="1" ht="15" customHeight="1" x14ac:dyDescent="0.2">
      <c r="B1181" s="146"/>
      <c r="C1181" s="55"/>
      <c r="D1181" s="47"/>
      <c r="E1181" s="48"/>
      <c r="F1181" s="348"/>
      <c r="G1181" s="349"/>
    </row>
    <row r="1182" spans="1:7" s="36" customFormat="1" ht="15" customHeight="1" x14ac:dyDescent="0.2">
      <c r="B1182" s="142"/>
      <c r="C1182" s="50"/>
      <c r="D1182" s="50"/>
      <c r="E1182" s="51"/>
      <c r="F1182" s="348"/>
      <c r="G1182" s="349"/>
    </row>
    <row r="1183" spans="1:7" s="1" customFormat="1" ht="15" customHeight="1" x14ac:dyDescent="0.2">
      <c r="B1183" s="144"/>
      <c r="C1183" s="55"/>
      <c r="D1183" s="56"/>
      <c r="E1183" s="54"/>
      <c r="F1183" s="351"/>
      <c r="G1183" s="360"/>
    </row>
    <row r="1184" spans="1:7" s="41" customFormat="1" ht="15.4" customHeight="1" x14ac:dyDescent="0.25">
      <c r="B1184" s="163"/>
      <c r="C1184" s="65"/>
      <c r="D1184" s="50"/>
      <c r="E1184" s="51"/>
      <c r="F1184" s="348"/>
      <c r="G1184" s="349"/>
    </row>
    <row r="1185" spans="1:7" s="41" customFormat="1" ht="12" customHeight="1" x14ac:dyDescent="0.25">
      <c r="A1185" s="41">
        <v>1405</v>
      </c>
      <c r="B1185" s="165"/>
      <c r="C1185" s="66"/>
      <c r="D1185" s="56"/>
      <c r="E1185" s="54"/>
      <c r="F1185" s="351"/>
      <c r="G1185" s="360"/>
    </row>
    <row r="1186" spans="1:7" s="41" customFormat="1" ht="12" customHeight="1" x14ac:dyDescent="0.25">
      <c r="B1186" s="163"/>
      <c r="C1186" s="65"/>
      <c r="D1186" s="50"/>
      <c r="E1186" s="51"/>
      <c r="F1186" s="348"/>
      <c r="G1186" s="349"/>
    </row>
    <row r="1187" spans="1:7" s="41" customFormat="1" ht="12" customHeight="1" x14ac:dyDescent="0.25">
      <c r="A1187" s="41">
        <v>1406</v>
      </c>
      <c r="B1187" s="164"/>
      <c r="C1187" s="66"/>
      <c r="D1187" s="56"/>
      <c r="E1187" s="54"/>
      <c r="F1187" s="351"/>
      <c r="G1187" s="360"/>
    </row>
    <row r="1188" spans="1:7" s="41" customFormat="1" ht="12" customHeight="1" x14ac:dyDescent="0.25">
      <c r="B1188" s="60" t="s">
        <v>54</v>
      </c>
      <c r="C1188" s="61"/>
      <c r="D1188" s="61"/>
      <c r="E1188" s="62"/>
      <c r="F1188" s="354"/>
      <c r="G1188" s="355"/>
    </row>
    <row r="1189" spans="1:7" s="41" customFormat="1" ht="12" customHeight="1" x14ac:dyDescent="0.2">
      <c r="A1189" s="41">
        <v>1407</v>
      </c>
      <c r="B1189" s="1"/>
      <c r="C1189" s="1"/>
      <c r="D1189" s="63">
        <f>D1136+1</f>
        <v>23</v>
      </c>
      <c r="E1189" s="43"/>
      <c r="F1189" s="344"/>
      <c r="G1189" s="356"/>
    </row>
    <row r="1190" spans="1:7" s="41" customFormat="1" ht="12" customHeight="1" x14ac:dyDescent="0.2">
      <c r="B1190" s="72" t="s">
        <v>153</v>
      </c>
      <c r="C1190" s="36"/>
      <c r="D1190" s="36"/>
      <c r="E1190" s="39"/>
      <c r="F1190" s="342"/>
      <c r="G1190" s="343"/>
    </row>
    <row r="1191" spans="1:7" s="41" customFormat="1" ht="12" customHeight="1" x14ac:dyDescent="0.2">
      <c r="A1191" s="41">
        <v>1408</v>
      </c>
      <c r="B1191" s="73" t="s">
        <v>154</v>
      </c>
      <c r="C1191" s="36"/>
      <c r="D1191" s="36"/>
      <c r="E1191" s="39"/>
      <c r="F1191" s="342"/>
      <c r="G1191" s="343"/>
    </row>
    <row r="1192" spans="1:7" s="41" customFormat="1" ht="12" customHeight="1" x14ac:dyDescent="0.2">
      <c r="B1192" s="1"/>
      <c r="C1192" s="1"/>
      <c r="D1192" s="1"/>
      <c r="E1192" s="43"/>
      <c r="F1192" s="344"/>
      <c r="G1192" s="345"/>
    </row>
    <row r="1193" spans="1:7" s="41" customFormat="1" ht="12" customHeight="1" x14ac:dyDescent="0.25">
      <c r="A1193" s="41">
        <v>1409</v>
      </c>
      <c r="B1193" s="44" t="s">
        <v>155</v>
      </c>
      <c r="C1193" s="44" t="s">
        <v>156</v>
      </c>
      <c r="D1193" s="44" t="s">
        <v>157</v>
      </c>
      <c r="E1193" s="45" t="s">
        <v>158</v>
      </c>
      <c r="F1193" s="357" t="s">
        <v>159</v>
      </c>
      <c r="G1193" s="358" t="s">
        <v>1309</v>
      </c>
    </row>
    <row r="1194" spans="1:7" s="41" customFormat="1" ht="12" customHeight="1" x14ac:dyDescent="0.25">
      <c r="B1194" s="141" t="s">
        <v>602</v>
      </c>
      <c r="C1194" s="46" t="s">
        <v>603</v>
      </c>
      <c r="D1194" s="47"/>
      <c r="E1194" s="48"/>
      <c r="F1194" s="348"/>
      <c r="G1194" s="349"/>
    </row>
    <row r="1195" spans="1:7" s="41" customFormat="1" ht="12" customHeight="1" x14ac:dyDescent="0.25">
      <c r="A1195" s="41">
        <v>1410</v>
      </c>
      <c r="B1195" s="142"/>
      <c r="C1195" s="50"/>
      <c r="D1195" s="50"/>
      <c r="E1195" s="51"/>
      <c r="F1195" s="348"/>
      <c r="G1195" s="349"/>
    </row>
    <row r="1196" spans="1:7" s="41" customFormat="1" ht="12" customHeight="1" x14ac:dyDescent="0.25">
      <c r="B1196" s="141" t="s">
        <v>604</v>
      </c>
      <c r="C1196" s="46" t="s">
        <v>605</v>
      </c>
      <c r="D1196" s="47"/>
      <c r="E1196" s="48"/>
      <c r="F1196" s="348"/>
      <c r="G1196" s="349"/>
    </row>
    <row r="1197" spans="1:7" s="41" customFormat="1" ht="12" customHeight="1" x14ac:dyDescent="0.25">
      <c r="A1197" s="41">
        <v>1411</v>
      </c>
      <c r="B1197" s="142"/>
      <c r="C1197" s="50"/>
      <c r="D1197" s="50"/>
      <c r="E1197" s="51"/>
      <c r="F1197" s="348"/>
      <c r="G1197" s="349"/>
    </row>
    <row r="1198" spans="1:7" s="41" customFormat="1" ht="12" customHeight="1" x14ac:dyDescent="0.25">
      <c r="B1198" s="144"/>
      <c r="C1198" s="55" t="s">
        <v>606</v>
      </c>
      <c r="D1198" s="56" t="s">
        <v>573</v>
      </c>
      <c r="E1198" s="54">
        <v>18080.099999999999</v>
      </c>
      <c r="F1198" s="359"/>
      <c r="G1198" s="349">
        <f>E1198*F1198</f>
        <v>0</v>
      </c>
    </row>
    <row r="1199" spans="1:7" s="41" customFormat="1" ht="12" customHeight="1" x14ac:dyDescent="0.25">
      <c r="A1199" s="41">
        <v>1412</v>
      </c>
      <c r="B1199" s="142"/>
      <c r="C1199" s="50"/>
      <c r="D1199" s="50"/>
      <c r="E1199" s="51"/>
      <c r="F1199" s="348"/>
      <c r="G1199" s="349"/>
    </row>
    <row r="1200" spans="1:7" s="41" customFormat="1" ht="12" customHeight="1" x14ac:dyDescent="0.25">
      <c r="B1200" s="141" t="s">
        <v>607</v>
      </c>
      <c r="C1200" s="46" t="s">
        <v>608</v>
      </c>
      <c r="D1200" s="56" t="s">
        <v>66</v>
      </c>
      <c r="E1200" s="54">
        <v>0</v>
      </c>
      <c r="F1200" s="359"/>
      <c r="G1200" s="176" t="s">
        <v>263</v>
      </c>
    </row>
    <row r="1201" spans="1:7" s="41" customFormat="1" ht="12" customHeight="1" x14ac:dyDescent="0.25">
      <c r="A1201" s="41">
        <v>1413</v>
      </c>
      <c r="B1201" s="142"/>
      <c r="C1201" s="50"/>
      <c r="D1201" s="50"/>
      <c r="E1201" s="51"/>
      <c r="F1201" s="348"/>
      <c r="G1201" s="349"/>
    </row>
    <row r="1202" spans="1:7" s="41" customFormat="1" ht="12" customHeight="1" x14ac:dyDescent="0.25">
      <c r="B1202" s="141" t="s">
        <v>609</v>
      </c>
      <c r="C1202" s="46" t="s">
        <v>610</v>
      </c>
      <c r="D1202" s="56" t="s">
        <v>573</v>
      </c>
      <c r="E1202" s="54">
        <v>1808</v>
      </c>
      <c r="F1202" s="359"/>
      <c r="G1202" s="349">
        <f>E1202*F1202</f>
        <v>0</v>
      </c>
    </row>
    <row r="1203" spans="1:7" s="41" customFormat="1" ht="12" customHeight="1" x14ac:dyDescent="0.25">
      <c r="A1203" s="41">
        <v>1414</v>
      </c>
      <c r="B1203" s="142"/>
      <c r="C1203" s="65"/>
      <c r="D1203" s="50"/>
      <c r="E1203" s="51"/>
      <c r="F1203" s="348"/>
      <c r="G1203" s="349"/>
    </row>
    <row r="1204" spans="1:7" s="41" customFormat="1" ht="12" customHeight="1" x14ac:dyDescent="0.25">
      <c r="B1204" s="144"/>
      <c r="C1204" s="66"/>
      <c r="D1204" s="56"/>
      <c r="E1204" s="54"/>
      <c r="F1204" s="351"/>
      <c r="G1204" s="360"/>
    </row>
    <row r="1205" spans="1:7" s="41" customFormat="1" ht="12" customHeight="1" x14ac:dyDescent="0.25">
      <c r="A1205" s="41">
        <v>1415</v>
      </c>
      <c r="B1205" s="142"/>
      <c r="C1205" s="65"/>
      <c r="D1205" s="50"/>
      <c r="E1205" s="51"/>
      <c r="F1205" s="348"/>
      <c r="G1205" s="349"/>
    </row>
    <row r="1206" spans="1:7" s="41" customFormat="1" ht="12" customHeight="1" x14ac:dyDescent="0.25">
      <c r="B1206" s="144"/>
      <c r="C1206" s="66"/>
      <c r="D1206" s="56"/>
      <c r="E1206" s="54"/>
      <c r="F1206" s="351"/>
      <c r="G1206" s="360"/>
    </row>
    <row r="1207" spans="1:7" s="41" customFormat="1" ht="24" customHeight="1" x14ac:dyDescent="0.25">
      <c r="A1207" s="41">
        <v>1416</v>
      </c>
      <c r="B1207" s="142"/>
      <c r="C1207" s="65"/>
      <c r="D1207" s="50"/>
      <c r="E1207" s="51"/>
      <c r="F1207" s="348"/>
      <c r="G1207" s="349"/>
    </row>
    <row r="1208" spans="1:7" s="41" customFormat="1" ht="12" customHeight="1" x14ac:dyDescent="0.25">
      <c r="B1208" s="144"/>
      <c r="C1208" s="66"/>
      <c r="D1208" s="56"/>
      <c r="E1208" s="54"/>
      <c r="F1208" s="351"/>
      <c r="G1208" s="360"/>
    </row>
    <row r="1209" spans="1:7" s="41" customFormat="1" ht="12" customHeight="1" x14ac:dyDescent="0.25">
      <c r="B1209" s="142"/>
      <c r="C1209" s="65"/>
      <c r="D1209" s="50"/>
      <c r="E1209" s="51"/>
      <c r="F1209" s="348"/>
      <c r="G1209" s="349"/>
    </row>
    <row r="1210" spans="1:7" s="41" customFormat="1" ht="12" customHeight="1" x14ac:dyDescent="0.25">
      <c r="B1210" s="144"/>
      <c r="C1210" s="66"/>
      <c r="D1210" s="56"/>
      <c r="E1210" s="54"/>
      <c r="F1210" s="351"/>
      <c r="G1210" s="360"/>
    </row>
    <row r="1211" spans="1:7" s="41" customFormat="1" ht="12" customHeight="1" x14ac:dyDescent="0.25">
      <c r="B1211" s="142"/>
      <c r="C1211" s="65"/>
      <c r="D1211" s="50"/>
      <c r="E1211" s="51"/>
      <c r="F1211" s="348"/>
      <c r="G1211" s="349"/>
    </row>
    <row r="1212" spans="1:7" s="41" customFormat="1" ht="12" customHeight="1" x14ac:dyDescent="0.25">
      <c r="B1212" s="144"/>
      <c r="C1212" s="66"/>
      <c r="D1212" s="56"/>
      <c r="E1212" s="54"/>
      <c r="F1212" s="351"/>
      <c r="G1212" s="360"/>
    </row>
    <row r="1213" spans="1:7" s="41" customFormat="1" ht="12" customHeight="1" x14ac:dyDescent="0.25">
      <c r="B1213" s="142"/>
      <c r="C1213" s="50"/>
      <c r="D1213" s="50"/>
      <c r="E1213" s="51"/>
      <c r="F1213" s="348"/>
      <c r="G1213" s="349"/>
    </row>
    <row r="1214" spans="1:7" s="41" customFormat="1" ht="12" customHeight="1" x14ac:dyDescent="0.25">
      <c r="B1214" s="146"/>
      <c r="C1214" s="55"/>
      <c r="D1214" s="56"/>
      <c r="E1214" s="54"/>
      <c r="F1214" s="351"/>
      <c r="G1214" s="360"/>
    </row>
    <row r="1215" spans="1:7" s="41" customFormat="1" ht="12" customHeight="1" x14ac:dyDescent="0.25">
      <c r="B1215" s="142"/>
      <c r="C1215" s="50"/>
      <c r="D1215" s="50"/>
      <c r="E1215" s="51"/>
      <c r="F1215" s="348"/>
      <c r="G1215" s="349"/>
    </row>
    <row r="1216" spans="1:7" s="41" customFormat="1" ht="12" customHeight="1" x14ac:dyDescent="0.25">
      <c r="B1216" s="141"/>
      <c r="C1216" s="46"/>
      <c r="D1216" s="56"/>
      <c r="E1216" s="54"/>
      <c r="F1216" s="351"/>
      <c r="G1216" s="360"/>
    </row>
    <row r="1217" spans="2:7" s="41" customFormat="1" ht="12" customHeight="1" x14ac:dyDescent="0.25">
      <c r="B1217" s="142"/>
      <c r="C1217" s="50"/>
      <c r="D1217" s="50"/>
      <c r="E1217" s="51"/>
      <c r="F1217" s="348"/>
      <c r="G1217" s="349"/>
    </row>
    <row r="1218" spans="2:7" s="41" customFormat="1" ht="12" customHeight="1" x14ac:dyDescent="0.25">
      <c r="B1218" s="144"/>
      <c r="C1218" s="47"/>
      <c r="D1218" s="47"/>
      <c r="E1218" s="48"/>
      <c r="F1218" s="348"/>
      <c r="G1218" s="349"/>
    </row>
    <row r="1219" spans="2:7" s="41" customFormat="1" ht="12" customHeight="1" x14ac:dyDescent="0.25">
      <c r="B1219" s="142"/>
      <c r="C1219" s="50"/>
      <c r="D1219" s="50"/>
      <c r="E1219" s="51"/>
      <c r="F1219" s="348"/>
      <c r="G1219" s="349"/>
    </row>
    <row r="1220" spans="2:7" s="41" customFormat="1" ht="12" customHeight="1" x14ac:dyDescent="0.25">
      <c r="B1220" s="144"/>
      <c r="C1220" s="47"/>
      <c r="D1220" s="47"/>
      <c r="E1220" s="48"/>
      <c r="F1220" s="348"/>
      <c r="G1220" s="349"/>
    </row>
    <row r="1221" spans="2:7" s="41" customFormat="1" ht="12" customHeight="1" x14ac:dyDescent="0.25">
      <c r="B1221" s="142"/>
      <c r="C1221" s="50"/>
      <c r="D1221" s="50"/>
      <c r="E1221" s="51"/>
      <c r="F1221" s="348"/>
      <c r="G1221" s="349"/>
    </row>
    <row r="1222" spans="2:7" s="41" customFormat="1" ht="12" customHeight="1" x14ac:dyDescent="0.25">
      <c r="B1222" s="144"/>
      <c r="C1222" s="47"/>
      <c r="D1222" s="47"/>
      <c r="E1222" s="48"/>
      <c r="F1222" s="348"/>
      <c r="G1222" s="349"/>
    </row>
    <row r="1223" spans="2:7" s="41" customFormat="1" ht="12" customHeight="1" x14ac:dyDescent="0.25">
      <c r="B1223" s="142"/>
      <c r="C1223" s="50"/>
      <c r="D1223" s="50"/>
      <c r="E1223" s="51"/>
      <c r="F1223" s="348"/>
      <c r="G1223" s="349"/>
    </row>
    <row r="1224" spans="2:7" s="41" customFormat="1" ht="12" customHeight="1" x14ac:dyDescent="0.25">
      <c r="B1224" s="144"/>
      <c r="C1224" s="47"/>
      <c r="D1224" s="47"/>
      <c r="E1224" s="48"/>
      <c r="F1224" s="348"/>
      <c r="G1224" s="349"/>
    </row>
    <row r="1225" spans="2:7" s="41" customFormat="1" ht="12" customHeight="1" x14ac:dyDescent="0.25">
      <c r="B1225" s="142"/>
      <c r="C1225" s="50"/>
      <c r="D1225" s="50"/>
      <c r="E1225" s="51"/>
      <c r="F1225" s="348"/>
      <c r="G1225" s="349"/>
    </row>
    <row r="1226" spans="2:7" s="41" customFormat="1" ht="12" customHeight="1" x14ac:dyDescent="0.25">
      <c r="B1226" s="144"/>
      <c r="C1226" s="47"/>
      <c r="D1226" s="47"/>
      <c r="E1226" s="48"/>
      <c r="F1226" s="348"/>
      <c r="G1226" s="349"/>
    </row>
    <row r="1227" spans="2:7" s="41" customFormat="1" ht="12" customHeight="1" x14ac:dyDescent="0.25">
      <c r="B1227" s="142"/>
      <c r="C1227" s="50"/>
      <c r="D1227" s="50"/>
      <c r="E1227" s="51"/>
      <c r="F1227" s="348"/>
      <c r="G1227" s="349"/>
    </row>
    <row r="1228" spans="2:7" s="41" customFormat="1" ht="12" customHeight="1" x14ac:dyDescent="0.25">
      <c r="B1228" s="144"/>
      <c r="C1228" s="47"/>
      <c r="D1228" s="47"/>
      <c r="E1228" s="48"/>
      <c r="F1228" s="348"/>
      <c r="G1228" s="349"/>
    </row>
    <row r="1229" spans="2:7" s="41" customFormat="1" ht="12" customHeight="1" x14ac:dyDescent="0.25">
      <c r="B1229" s="142"/>
      <c r="C1229" s="50"/>
      <c r="D1229" s="50"/>
      <c r="E1229" s="51"/>
      <c r="F1229" s="348"/>
      <c r="G1229" s="349"/>
    </row>
    <row r="1230" spans="2:7" s="41" customFormat="1" ht="12" customHeight="1" x14ac:dyDescent="0.25">
      <c r="B1230" s="144"/>
      <c r="C1230" s="47"/>
      <c r="D1230" s="47"/>
      <c r="E1230" s="48"/>
      <c r="F1230" s="348"/>
      <c r="G1230" s="349"/>
    </row>
    <row r="1231" spans="2:7" s="41" customFormat="1" ht="12" customHeight="1" x14ac:dyDescent="0.25">
      <c r="B1231" s="142"/>
      <c r="C1231" s="50"/>
      <c r="D1231" s="50"/>
      <c r="E1231" s="51"/>
      <c r="F1231" s="348"/>
      <c r="G1231" s="349"/>
    </row>
    <row r="1232" spans="2:7" s="41" customFormat="1" ht="12" customHeight="1" x14ac:dyDescent="0.25">
      <c r="B1232" s="144"/>
      <c r="C1232" s="47"/>
      <c r="D1232" s="47"/>
      <c r="E1232" s="48"/>
      <c r="F1232" s="348"/>
      <c r="G1232" s="349"/>
    </row>
    <row r="1233" spans="2:7" s="41" customFormat="1" ht="12" customHeight="1" x14ac:dyDescent="0.25">
      <c r="B1233" s="142"/>
      <c r="C1233" s="50"/>
      <c r="D1233" s="50"/>
      <c r="E1233" s="51"/>
      <c r="F1233" s="348"/>
      <c r="G1233" s="349"/>
    </row>
    <row r="1234" spans="2:7" s="41" customFormat="1" ht="12" customHeight="1" x14ac:dyDescent="0.25">
      <c r="B1234" s="144"/>
      <c r="C1234" s="47"/>
      <c r="D1234" s="47"/>
      <c r="E1234" s="48"/>
      <c r="F1234" s="348"/>
      <c r="G1234" s="349"/>
    </row>
    <row r="1235" spans="2:7" s="41" customFormat="1" ht="12" customHeight="1" x14ac:dyDescent="0.25">
      <c r="B1235" s="142"/>
      <c r="C1235" s="50"/>
      <c r="D1235" s="50"/>
      <c r="E1235" s="51"/>
      <c r="F1235" s="348"/>
      <c r="G1235" s="349"/>
    </row>
    <row r="1236" spans="2:7" s="41" customFormat="1" ht="12" customHeight="1" x14ac:dyDescent="0.25">
      <c r="B1236" s="144"/>
      <c r="C1236" s="47"/>
      <c r="D1236" s="47"/>
      <c r="E1236" s="48"/>
      <c r="F1236" s="348"/>
      <c r="G1236" s="349"/>
    </row>
    <row r="1237" spans="2:7" s="41" customFormat="1" ht="12" customHeight="1" x14ac:dyDescent="0.25">
      <c r="B1237" s="142"/>
      <c r="C1237" s="50"/>
      <c r="D1237" s="50"/>
      <c r="E1237" s="51"/>
      <c r="F1237" s="348"/>
      <c r="G1237" s="349"/>
    </row>
    <row r="1238" spans="2:7" s="41" customFormat="1" ht="12" customHeight="1" x14ac:dyDescent="0.25">
      <c r="B1238" s="144"/>
      <c r="C1238" s="47"/>
      <c r="D1238" s="47"/>
      <c r="E1238" s="48"/>
      <c r="F1238" s="348"/>
      <c r="G1238" s="349"/>
    </row>
    <row r="1239" spans="2:7" s="41" customFormat="1" ht="12" customHeight="1" x14ac:dyDescent="0.25">
      <c r="B1239" s="142"/>
      <c r="C1239" s="50"/>
      <c r="D1239" s="50"/>
      <c r="E1239" s="51"/>
      <c r="F1239" s="348"/>
      <c r="G1239" s="349"/>
    </row>
    <row r="1240" spans="2:7" s="41" customFormat="1" ht="12" customHeight="1" x14ac:dyDescent="0.25">
      <c r="B1240" s="144"/>
      <c r="C1240" s="47"/>
      <c r="D1240" s="47"/>
      <c r="E1240" s="48"/>
      <c r="F1240" s="348"/>
      <c r="G1240" s="349"/>
    </row>
    <row r="1241" spans="2:7" s="41" customFormat="1" ht="12" customHeight="1" x14ac:dyDescent="0.25">
      <c r="B1241" s="142"/>
      <c r="C1241" s="50"/>
      <c r="D1241" s="50"/>
      <c r="E1241" s="51"/>
      <c r="F1241" s="348"/>
      <c r="G1241" s="349"/>
    </row>
    <row r="1242" spans="2:7" s="41" customFormat="1" ht="12" customHeight="1" x14ac:dyDescent="0.25">
      <c r="B1242" s="144"/>
      <c r="C1242" s="47"/>
      <c r="D1242" s="47"/>
      <c r="E1242" s="48"/>
      <c r="F1242" s="348"/>
      <c r="G1242" s="349"/>
    </row>
    <row r="1243" spans="2:7" s="41" customFormat="1" ht="12" customHeight="1" x14ac:dyDescent="0.25">
      <c r="B1243" s="142"/>
      <c r="C1243" s="50"/>
      <c r="D1243" s="50"/>
      <c r="E1243" s="51"/>
      <c r="F1243" s="348"/>
      <c r="G1243" s="349"/>
    </row>
    <row r="1244" spans="2:7" s="41" customFormat="1" ht="12" customHeight="1" x14ac:dyDescent="0.25">
      <c r="B1244" s="144"/>
      <c r="C1244" s="47"/>
      <c r="D1244" s="47"/>
      <c r="E1244" s="48"/>
      <c r="F1244" s="348"/>
      <c r="G1244" s="349"/>
    </row>
    <row r="1245" spans="2:7" s="41" customFormat="1" ht="12" customHeight="1" x14ac:dyDescent="0.25">
      <c r="B1245" s="142"/>
      <c r="C1245" s="50"/>
      <c r="D1245" s="50"/>
      <c r="E1245" s="51"/>
      <c r="F1245" s="348"/>
      <c r="G1245" s="349"/>
    </row>
    <row r="1246" spans="2:7" s="41" customFormat="1" ht="12" customHeight="1" x14ac:dyDescent="0.25">
      <c r="B1246" s="144"/>
      <c r="C1246" s="47"/>
      <c r="D1246" s="47"/>
      <c r="E1246" s="48"/>
      <c r="F1246" s="348"/>
      <c r="G1246" s="349"/>
    </row>
    <row r="1247" spans="2:7" s="41" customFormat="1" ht="12" customHeight="1" x14ac:dyDescent="0.25">
      <c r="B1247" s="142"/>
      <c r="C1247" s="50"/>
      <c r="D1247" s="50"/>
      <c r="E1247" s="51"/>
      <c r="F1247" s="348"/>
      <c r="G1247" s="349"/>
    </row>
    <row r="1248" spans="2:7" s="41" customFormat="1" ht="12" customHeight="1" x14ac:dyDescent="0.25">
      <c r="B1248" s="144"/>
      <c r="C1248" s="47"/>
      <c r="D1248" s="47"/>
      <c r="E1248" s="48"/>
      <c r="F1248" s="348"/>
      <c r="G1248" s="349"/>
    </row>
    <row r="1249" spans="1:7" s="41" customFormat="1" ht="12" customHeight="1" x14ac:dyDescent="0.25">
      <c r="B1249" s="142"/>
      <c r="C1249" s="50"/>
      <c r="D1249" s="50"/>
      <c r="E1249" s="51"/>
      <c r="F1249" s="348"/>
      <c r="G1249" s="349"/>
    </row>
    <row r="1250" spans="1:7" s="59" customFormat="1" ht="20.100000000000001" customHeight="1" x14ac:dyDescent="0.25">
      <c r="B1250" s="144"/>
      <c r="C1250" s="47"/>
      <c r="D1250" s="47"/>
      <c r="E1250" s="48"/>
      <c r="F1250" s="348"/>
      <c r="G1250" s="349"/>
    </row>
    <row r="1251" spans="1:7" s="1" customFormat="1" ht="12" customHeight="1" x14ac:dyDescent="0.2">
      <c r="B1251" s="142"/>
      <c r="C1251" s="50"/>
      <c r="D1251" s="50"/>
      <c r="E1251" s="51"/>
      <c r="F1251" s="348"/>
      <c r="G1251" s="349"/>
    </row>
    <row r="1252" spans="1:7" s="36" customFormat="1" ht="15" customHeight="1" x14ac:dyDescent="0.2">
      <c r="B1252" s="144"/>
      <c r="C1252" s="47"/>
      <c r="D1252" s="47"/>
      <c r="E1252" s="48"/>
      <c r="F1252" s="348"/>
      <c r="G1252" s="349"/>
    </row>
    <row r="1253" spans="1:7" s="36" customFormat="1" ht="15" customHeight="1" x14ac:dyDescent="0.2">
      <c r="B1253" s="142"/>
      <c r="C1253" s="50"/>
      <c r="D1253" s="50"/>
      <c r="E1253" s="51"/>
      <c r="F1253" s="348"/>
      <c r="G1253" s="349"/>
    </row>
    <row r="1254" spans="1:7" s="1" customFormat="1" ht="15" customHeight="1" x14ac:dyDescent="0.2">
      <c r="B1254" s="144"/>
      <c r="C1254" s="47"/>
      <c r="D1254" s="47"/>
      <c r="E1254" s="48"/>
      <c r="F1254" s="348"/>
      <c r="G1254" s="349"/>
    </row>
    <row r="1255" spans="1:7" s="41" customFormat="1" ht="15.4" customHeight="1" x14ac:dyDescent="0.25">
      <c r="B1255" s="142"/>
      <c r="C1255" s="50"/>
      <c r="D1255" s="50"/>
      <c r="E1255" s="51"/>
      <c r="F1255" s="348"/>
      <c r="G1255" s="349"/>
    </row>
    <row r="1256" spans="1:7" s="41" customFormat="1" ht="12" customHeight="1" x14ac:dyDescent="0.25">
      <c r="A1256" s="41">
        <v>1417</v>
      </c>
      <c r="B1256" s="144"/>
      <c r="C1256" s="47"/>
      <c r="D1256" s="47"/>
      <c r="E1256" s="48"/>
      <c r="F1256" s="348"/>
      <c r="G1256" s="349"/>
    </row>
    <row r="1257" spans="1:7" s="41" customFormat="1" ht="12" customHeight="1" x14ac:dyDescent="0.25">
      <c r="B1257" s="142"/>
      <c r="C1257" s="50"/>
      <c r="D1257" s="50"/>
      <c r="E1257" s="51"/>
      <c r="F1257" s="348"/>
      <c r="G1257" s="349"/>
    </row>
    <row r="1258" spans="1:7" s="41" customFormat="1" ht="18" customHeight="1" x14ac:dyDescent="0.25">
      <c r="A1258" s="41">
        <v>1418</v>
      </c>
      <c r="B1258" s="144"/>
      <c r="C1258" s="47"/>
      <c r="D1258" s="47"/>
      <c r="E1258" s="48"/>
      <c r="F1258" s="348"/>
      <c r="G1258" s="349"/>
    </row>
    <row r="1259" spans="1:7" s="41" customFormat="1" ht="12" customHeight="1" x14ac:dyDescent="0.25">
      <c r="B1259" s="60" t="s">
        <v>54</v>
      </c>
      <c r="C1259" s="61"/>
      <c r="D1259" s="61"/>
      <c r="E1259" s="62"/>
      <c r="F1259" s="354"/>
      <c r="G1259" s="355">
        <f>SUM(G1194:G1258)</f>
        <v>0</v>
      </c>
    </row>
    <row r="1260" spans="1:7" s="41" customFormat="1" ht="12" customHeight="1" x14ac:dyDescent="0.2">
      <c r="A1260" s="41">
        <v>1419</v>
      </c>
      <c r="B1260" s="1"/>
      <c r="C1260" s="1"/>
      <c r="D1260" s="63">
        <f>D1189+1</f>
        <v>24</v>
      </c>
      <c r="E1260" s="43"/>
      <c r="F1260" s="344"/>
      <c r="G1260" s="356"/>
    </row>
    <row r="1261" spans="1:7" s="41" customFormat="1" ht="12" customHeight="1" x14ac:dyDescent="0.2">
      <c r="B1261" s="72" t="s">
        <v>153</v>
      </c>
      <c r="C1261" s="36"/>
      <c r="D1261" s="36"/>
      <c r="E1261" s="39"/>
      <c r="F1261" s="342"/>
      <c r="G1261" s="343"/>
    </row>
    <row r="1262" spans="1:7" s="41" customFormat="1" ht="27" customHeight="1" x14ac:dyDescent="0.2">
      <c r="A1262" s="41">
        <v>1420</v>
      </c>
      <c r="B1262" s="73" t="s">
        <v>154</v>
      </c>
      <c r="C1262" s="36"/>
      <c r="D1262" s="36"/>
      <c r="E1262" s="39"/>
      <c r="F1262" s="342"/>
      <c r="G1262" s="343"/>
    </row>
    <row r="1263" spans="1:7" s="41" customFormat="1" ht="12" customHeight="1" x14ac:dyDescent="0.2">
      <c r="B1263" s="1"/>
      <c r="C1263" s="1"/>
      <c r="D1263" s="1"/>
      <c r="E1263" s="43"/>
      <c r="F1263" s="344"/>
      <c r="G1263" s="345"/>
    </row>
    <row r="1264" spans="1:7" s="41" customFormat="1" ht="12" customHeight="1" x14ac:dyDescent="0.25">
      <c r="A1264" s="41">
        <v>1421</v>
      </c>
      <c r="B1264" s="44" t="s">
        <v>155</v>
      </c>
      <c r="C1264" s="44" t="s">
        <v>156</v>
      </c>
      <c r="D1264" s="44" t="s">
        <v>157</v>
      </c>
      <c r="E1264" s="45" t="s">
        <v>158</v>
      </c>
      <c r="F1264" s="357" t="s">
        <v>159</v>
      </c>
      <c r="G1264" s="358" t="s">
        <v>1309</v>
      </c>
    </row>
    <row r="1265" spans="1:7" s="41" customFormat="1" ht="12" customHeight="1" x14ac:dyDescent="0.25">
      <c r="B1265" s="146" t="s">
        <v>611</v>
      </c>
      <c r="C1265" s="55" t="s">
        <v>612</v>
      </c>
      <c r="D1265" s="47"/>
      <c r="E1265" s="48"/>
      <c r="F1265" s="348"/>
      <c r="G1265" s="349"/>
    </row>
    <row r="1266" spans="1:7" s="41" customFormat="1" ht="12" customHeight="1" x14ac:dyDescent="0.25">
      <c r="A1266" s="41">
        <v>1422</v>
      </c>
      <c r="B1266" s="142"/>
      <c r="C1266" s="50"/>
      <c r="D1266" s="50"/>
      <c r="E1266" s="51"/>
      <c r="F1266" s="348"/>
      <c r="G1266" s="349"/>
    </row>
    <row r="1267" spans="1:7" s="41" customFormat="1" ht="12" customHeight="1" x14ac:dyDescent="0.25">
      <c r="B1267" s="146" t="s">
        <v>613</v>
      </c>
      <c r="C1267" s="55" t="s">
        <v>614</v>
      </c>
      <c r="D1267" s="47"/>
      <c r="E1267" s="48"/>
      <c r="F1267" s="348"/>
      <c r="G1267" s="349"/>
    </row>
    <row r="1268" spans="1:7" s="41" customFormat="1" ht="12" customHeight="1" x14ac:dyDescent="0.25">
      <c r="A1268" s="41">
        <v>1423</v>
      </c>
      <c r="B1268" s="142"/>
      <c r="C1268" s="50"/>
      <c r="D1268" s="50"/>
      <c r="E1268" s="51"/>
      <c r="F1268" s="348"/>
      <c r="G1268" s="349"/>
    </row>
    <row r="1269" spans="1:7" s="41" customFormat="1" ht="12" customHeight="1" x14ac:dyDescent="0.25">
      <c r="B1269" s="144"/>
      <c r="C1269" s="55" t="s">
        <v>615</v>
      </c>
      <c r="D1269" s="47"/>
      <c r="E1269" s="48"/>
      <c r="F1269" s="348"/>
      <c r="G1269" s="349"/>
    </row>
    <row r="1270" spans="1:7" s="41" customFormat="1" ht="12" customHeight="1" x14ac:dyDescent="0.25">
      <c r="A1270" s="41">
        <v>1424</v>
      </c>
      <c r="B1270" s="142"/>
      <c r="C1270" s="50"/>
      <c r="D1270" s="50"/>
      <c r="E1270" s="51"/>
      <c r="F1270" s="348"/>
      <c r="G1270" s="349"/>
    </row>
    <row r="1271" spans="1:7" s="41" customFormat="1" ht="24" x14ac:dyDescent="0.25">
      <c r="B1271" s="144"/>
      <c r="C1271" s="55" t="s">
        <v>616</v>
      </c>
      <c r="D1271" s="47"/>
      <c r="E1271" s="48"/>
      <c r="F1271" s="348"/>
      <c r="G1271" s="349"/>
    </row>
    <row r="1272" spans="1:7" s="41" customFormat="1" ht="12" customHeight="1" x14ac:dyDescent="0.25">
      <c r="A1272" s="41">
        <v>1425</v>
      </c>
      <c r="B1272" s="142"/>
      <c r="C1272" s="50"/>
      <c r="D1272" s="50"/>
      <c r="E1272" s="51"/>
      <c r="F1272" s="348"/>
      <c r="G1272" s="349"/>
    </row>
    <row r="1273" spans="1:7" s="41" customFormat="1" ht="12" customHeight="1" x14ac:dyDescent="0.25">
      <c r="B1273" s="144"/>
      <c r="C1273" s="55" t="s">
        <v>617</v>
      </c>
      <c r="D1273" s="56" t="s">
        <v>66</v>
      </c>
      <c r="E1273" s="54">
        <v>21055</v>
      </c>
      <c r="F1273" s="359"/>
      <c r="G1273" s="349">
        <f>E1273*F1273</f>
        <v>0</v>
      </c>
    </row>
    <row r="1274" spans="1:7" s="41" customFormat="1" ht="12" customHeight="1" x14ac:dyDescent="0.25">
      <c r="A1274" s="41">
        <v>1426</v>
      </c>
      <c r="B1274" s="142"/>
      <c r="C1274" s="50"/>
      <c r="D1274" s="50"/>
      <c r="E1274" s="51"/>
      <c r="F1274" s="348"/>
      <c r="G1274" s="349"/>
    </row>
    <row r="1275" spans="1:7" s="41" customFormat="1" ht="12" customHeight="1" x14ac:dyDescent="0.25">
      <c r="B1275" s="144"/>
      <c r="C1275" s="55" t="s">
        <v>618</v>
      </c>
      <c r="D1275" s="47"/>
      <c r="E1275" s="54"/>
      <c r="F1275" s="359"/>
      <c r="G1275" s="349"/>
    </row>
    <row r="1276" spans="1:7" s="41" customFormat="1" ht="12" customHeight="1" x14ac:dyDescent="0.25">
      <c r="A1276" s="41">
        <v>1427</v>
      </c>
      <c r="B1276" s="142"/>
      <c r="C1276" s="50"/>
      <c r="D1276" s="50"/>
      <c r="E1276" s="51"/>
      <c r="F1276" s="348"/>
      <c r="G1276" s="349"/>
    </row>
    <row r="1277" spans="1:7" s="41" customFormat="1" ht="12" customHeight="1" x14ac:dyDescent="0.25">
      <c r="B1277" s="144"/>
      <c r="C1277" s="55" t="s">
        <v>619</v>
      </c>
      <c r="D1277" s="56" t="s">
        <v>66</v>
      </c>
      <c r="E1277" s="54">
        <v>0</v>
      </c>
      <c r="F1277" s="359"/>
      <c r="G1277" s="176" t="s">
        <v>263</v>
      </c>
    </row>
    <row r="1278" spans="1:7" s="41" customFormat="1" ht="12" customHeight="1" x14ac:dyDescent="0.25">
      <c r="A1278" s="41">
        <v>1428</v>
      </c>
      <c r="B1278" s="142"/>
      <c r="C1278" s="50"/>
      <c r="D1278" s="50"/>
      <c r="E1278" s="51"/>
      <c r="F1278" s="348"/>
      <c r="G1278" s="349"/>
    </row>
    <row r="1279" spans="1:7" s="41" customFormat="1" ht="12" customHeight="1" x14ac:dyDescent="0.25">
      <c r="B1279" s="146" t="s">
        <v>620</v>
      </c>
      <c r="C1279" s="55" t="s">
        <v>621</v>
      </c>
      <c r="D1279" s="56" t="s">
        <v>573</v>
      </c>
      <c r="E1279" s="54">
        <v>0</v>
      </c>
      <c r="F1279" s="359"/>
      <c r="G1279" s="176" t="s">
        <v>263</v>
      </c>
    </row>
    <row r="1280" spans="1:7" s="41" customFormat="1" ht="12" customHeight="1" x14ac:dyDescent="0.25">
      <c r="A1280" s="41">
        <v>1429</v>
      </c>
      <c r="B1280" s="142"/>
      <c r="C1280" s="50"/>
      <c r="D1280" s="50"/>
      <c r="E1280" s="51"/>
      <c r="F1280" s="348"/>
      <c r="G1280" s="349"/>
    </row>
    <row r="1281" spans="1:7" s="41" customFormat="1" ht="12" customHeight="1" x14ac:dyDescent="0.25">
      <c r="B1281" s="146" t="s">
        <v>622</v>
      </c>
      <c r="C1281" s="55" t="s">
        <v>623</v>
      </c>
      <c r="D1281" s="47"/>
      <c r="E1281" s="54"/>
      <c r="F1281" s="359"/>
      <c r="G1281" s="360"/>
    </row>
    <row r="1282" spans="1:7" s="41" customFormat="1" ht="12" customHeight="1" x14ac:dyDescent="0.25">
      <c r="A1282" s="41">
        <v>1430</v>
      </c>
      <c r="B1282" s="142"/>
      <c r="C1282" s="50"/>
      <c r="D1282" s="50"/>
      <c r="E1282" s="51"/>
      <c r="F1282" s="348"/>
      <c r="G1282" s="349"/>
    </row>
    <row r="1283" spans="1:7" s="41" customFormat="1" ht="12" customHeight="1" x14ac:dyDescent="0.25">
      <c r="B1283" s="144"/>
      <c r="C1283" s="55" t="s">
        <v>624</v>
      </c>
      <c r="D1283" s="56" t="s">
        <v>347</v>
      </c>
      <c r="E1283" s="54">
        <v>2.5</v>
      </c>
      <c r="F1283" s="359"/>
      <c r="G1283" s="349">
        <f>E1283*F1283</f>
        <v>0</v>
      </c>
    </row>
    <row r="1284" spans="1:7" s="41" customFormat="1" ht="12" customHeight="1" x14ac:dyDescent="0.25">
      <c r="A1284" s="41">
        <v>1431</v>
      </c>
      <c r="B1284" s="142"/>
      <c r="C1284" s="50"/>
      <c r="D1284" s="50"/>
      <c r="E1284" s="51"/>
      <c r="F1284" s="348"/>
      <c r="G1284" s="349"/>
    </row>
    <row r="1285" spans="1:7" s="41" customFormat="1" ht="12" customHeight="1" x14ac:dyDescent="0.25">
      <c r="B1285" s="146" t="s">
        <v>625</v>
      </c>
      <c r="C1285" s="55" t="s">
        <v>626</v>
      </c>
      <c r="D1285" s="47"/>
      <c r="E1285" s="54"/>
      <c r="F1285" s="359"/>
      <c r="G1285" s="360"/>
    </row>
    <row r="1286" spans="1:7" s="41" customFormat="1" ht="12" customHeight="1" x14ac:dyDescent="0.25">
      <c r="A1286" s="41">
        <v>1432</v>
      </c>
      <c r="B1286" s="142"/>
      <c r="C1286" s="50"/>
      <c r="D1286" s="50"/>
      <c r="E1286" s="51"/>
      <c r="F1286" s="348"/>
      <c r="G1286" s="349"/>
    </row>
    <row r="1287" spans="1:7" s="41" customFormat="1" ht="12" customHeight="1" x14ac:dyDescent="0.25">
      <c r="B1287" s="144"/>
      <c r="C1287" s="55" t="s">
        <v>627</v>
      </c>
      <c r="D1287" s="56" t="s">
        <v>347</v>
      </c>
      <c r="E1287" s="54">
        <v>0</v>
      </c>
      <c r="F1287" s="359"/>
      <c r="G1287" s="176" t="s">
        <v>263</v>
      </c>
    </row>
    <row r="1288" spans="1:7" s="41" customFormat="1" ht="12" x14ac:dyDescent="0.25">
      <c r="A1288" s="41">
        <v>1433</v>
      </c>
      <c r="B1288" s="142"/>
      <c r="C1288" s="50"/>
      <c r="D1288" s="50"/>
      <c r="E1288" s="51"/>
      <c r="F1288" s="348"/>
      <c r="G1288" s="349"/>
    </row>
    <row r="1289" spans="1:7" s="41" customFormat="1" ht="12" customHeight="1" x14ac:dyDescent="0.25">
      <c r="B1289" s="144"/>
      <c r="C1289" s="55" t="s">
        <v>628</v>
      </c>
      <c r="D1289" s="56" t="s">
        <v>347</v>
      </c>
      <c r="E1289" s="54">
        <v>0</v>
      </c>
      <c r="F1289" s="359"/>
      <c r="G1289" s="176" t="s">
        <v>263</v>
      </c>
    </row>
    <row r="1290" spans="1:7" s="41" customFormat="1" ht="12" customHeight="1" x14ac:dyDescent="0.25">
      <c r="A1290" s="41">
        <v>1434</v>
      </c>
      <c r="B1290" s="142"/>
      <c r="C1290" s="50"/>
      <c r="D1290" s="50"/>
      <c r="E1290" s="51"/>
      <c r="F1290" s="348"/>
      <c r="G1290" s="349"/>
    </row>
    <row r="1291" spans="1:7" s="41" customFormat="1" ht="12" customHeight="1" x14ac:dyDescent="0.25">
      <c r="B1291" s="146" t="s">
        <v>629</v>
      </c>
      <c r="C1291" s="55" t="s">
        <v>630</v>
      </c>
      <c r="D1291" s="47"/>
      <c r="E1291" s="54"/>
      <c r="F1291" s="359"/>
      <c r="G1291" s="360"/>
    </row>
    <row r="1292" spans="1:7" s="41" customFormat="1" ht="12" customHeight="1" x14ac:dyDescent="0.25">
      <c r="A1292" s="41">
        <v>1435</v>
      </c>
      <c r="B1292" s="142"/>
      <c r="C1292" s="50"/>
      <c r="D1292" s="50"/>
      <c r="E1292" s="51"/>
      <c r="F1292" s="348"/>
      <c r="G1292" s="349"/>
    </row>
    <row r="1293" spans="1:7" s="41" customFormat="1" ht="12" customHeight="1" x14ac:dyDescent="0.25">
      <c r="B1293" s="144"/>
      <c r="C1293" s="55" t="s">
        <v>631</v>
      </c>
      <c r="D1293" s="56" t="s">
        <v>66</v>
      </c>
      <c r="E1293" s="54">
        <v>300</v>
      </c>
      <c r="F1293" s="359"/>
      <c r="G1293" s="349">
        <f>E1293*F1293</f>
        <v>0</v>
      </c>
    </row>
    <row r="1294" spans="1:7" s="41" customFormat="1" ht="12" customHeight="1" x14ac:dyDescent="0.25">
      <c r="A1294" s="41">
        <v>1436</v>
      </c>
      <c r="B1294" s="142"/>
      <c r="C1294" s="50"/>
      <c r="D1294" s="50"/>
      <c r="E1294" s="51"/>
      <c r="F1294" s="348"/>
      <c r="G1294" s="349"/>
    </row>
    <row r="1295" spans="1:7" s="41" customFormat="1" ht="12" customHeight="1" x14ac:dyDescent="0.25">
      <c r="B1295" s="141" t="s">
        <v>632</v>
      </c>
      <c r="C1295" s="46" t="s">
        <v>633</v>
      </c>
      <c r="D1295" s="56" t="s">
        <v>75</v>
      </c>
      <c r="E1295" s="54">
        <v>96</v>
      </c>
      <c r="F1295" s="359"/>
      <c r="G1295" s="349">
        <f>E1295*F1295</f>
        <v>0</v>
      </c>
    </row>
    <row r="1296" spans="1:7" s="41" customFormat="1" ht="12" customHeight="1" x14ac:dyDescent="0.25">
      <c r="A1296" s="41">
        <v>1437</v>
      </c>
      <c r="B1296" s="142"/>
      <c r="C1296" s="50"/>
      <c r="D1296" s="50"/>
      <c r="E1296" s="51"/>
      <c r="F1296" s="348"/>
      <c r="G1296" s="349"/>
    </row>
    <row r="1297" spans="1:7" s="41" customFormat="1" ht="12" customHeight="1" x14ac:dyDescent="0.25">
      <c r="B1297" s="146" t="s">
        <v>634</v>
      </c>
      <c r="C1297" s="55" t="s">
        <v>635</v>
      </c>
      <c r="D1297" s="56" t="s">
        <v>347</v>
      </c>
      <c r="E1297" s="54">
        <v>0</v>
      </c>
      <c r="F1297" s="359"/>
      <c r="G1297" s="176" t="s">
        <v>263</v>
      </c>
    </row>
    <row r="1298" spans="1:7" s="41" customFormat="1" ht="12" customHeight="1" x14ac:dyDescent="0.25">
      <c r="A1298" s="41">
        <v>1438</v>
      </c>
      <c r="B1298" s="163"/>
      <c r="C1298" s="65"/>
      <c r="D1298" s="50"/>
      <c r="E1298" s="51"/>
      <c r="F1298" s="348"/>
      <c r="G1298" s="349"/>
    </row>
    <row r="1299" spans="1:7" s="41" customFormat="1" ht="12" x14ac:dyDescent="0.25">
      <c r="B1299" s="141"/>
      <c r="C1299" s="46"/>
      <c r="D1299" s="47"/>
      <c r="E1299" s="48"/>
      <c r="F1299" s="348"/>
      <c r="G1299" s="349"/>
    </row>
    <row r="1300" spans="1:7" s="41" customFormat="1" ht="12" customHeight="1" x14ac:dyDescent="0.25">
      <c r="A1300" s="41">
        <v>1439</v>
      </c>
      <c r="B1300" s="142"/>
      <c r="C1300" s="50"/>
      <c r="D1300" s="50"/>
      <c r="E1300" s="51"/>
      <c r="F1300" s="348"/>
      <c r="G1300" s="349"/>
    </row>
    <row r="1301" spans="1:7" s="41" customFormat="1" ht="12" customHeight="1" x14ac:dyDescent="0.25">
      <c r="B1301" s="144"/>
      <c r="C1301" s="55"/>
      <c r="D1301" s="56"/>
      <c r="E1301" s="54"/>
      <c r="F1301" s="351"/>
      <c r="G1301" s="349"/>
    </row>
    <row r="1302" spans="1:7" s="41" customFormat="1" ht="12" customHeight="1" x14ac:dyDescent="0.25">
      <c r="A1302" s="41">
        <v>1440</v>
      </c>
      <c r="B1302" s="163"/>
      <c r="C1302" s="65"/>
      <c r="D1302" s="50"/>
      <c r="E1302" s="51"/>
      <c r="F1302" s="348"/>
      <c r="G1302" s="349"/>
    </row>
    <row r="1303" spans="1:7" s="41" customFormat="1" ht="12" customHeight="1" x14ac:dyDescent="0.25">
      <c r="B1303" s="165"/>
      <c r="C1303" s="66"/>
      <c r="D1303" s="56"/>
      <c r="E1303" s="54"/>
      <c r="F1303" s="351"/>
      <c r="G1303" s="360"/>
    </row>
    <row r="1304" spans="1:7" s="41" customFormat="1" ht="12" customHeight="1" x14ac:dyDescent="0.25">
      <c r="A1304" s="41">
        <v>1441</v>
      </c>
      <c r="B1304" s="163"/>
      <c r="C1304" s="65"/>
      <c r="D1304" s="50"/>
      <c r="E1304" s="51"/>
      <c r="F1304" s="348"/>
      <c r="G1304" s="349"/>
    </row>
    <row r="1305" spans="1:7" s="41" customFormat="1" ht="12" customHeight="1" x14ac:dyDescent="0.25">
      <c r="B1305" s="165"/>
      <c r="C1305" s="66"/>
      <c r="D1305" s="47"/>
      <c r="E1305" s="48"/>
      <c r="F1305" s="348"/>
      <c r="G1305" s="349"/>
    </row>
    <row r="1306" spans="1:7" s="41" customFormat="1" ht="12" customHeight="1" x14ac:dyDescent="0.25">
      <c r="A1306" s="41">
        <v>1442</v>
      </c>
      <c r="B1306" s="163"/>
      <c r="C1306" s="65"/>
      <c r="D1306" s="50"/>
      <c r="E1306" s="51"/>
      <c r="F1306" s="348"/>
      <c r="G1306" s="349"/>
    </row>
    <row r="1307" spans="1:7" s="41" customFormat="1" ht="12" customHeight="1" x14ac:dyDescent="0.25">
      <c r="B1307" s="165"/>
      <c r="C1307" s="66"/>
      <c r="D1307" s="56"/>
      <c r="E1307" s="54"/>
      <c r="F1307" s="351"/>
      <c r="G1307" s="360"/>
    </row>
    <row r="1308" spans="1:7" s="41" customFormat="1" ht="12" customHeight="1" x14ac:dyDescent="0.25">
      <c r="A1308" s="41">
        <v>1443</v>
      </c>
      <c r="B1308" s="163"/>
      <c r="C1308" s="65"/>
      <c r="D1308" s="50"/>
      <c r="E1308" s="51"/>
      <c r="F1308" s="348"/>
      <c r="G1308" s="349"/>
    </row>
    <row r="1309" spans="1:7" s="41" customFormat="1" ht="12" customHeight="1" x14ac:dyDescent="0.25">
      <c r="B1309" s="165"/>
      <c r="C1309" s="66"/>
      <c r="D1309" s="56"/>
      <c r="E1309" s="54"/>
      <c r="F1309" s="351"/>
      <c r="G1309" s="360"/>
    </row>
    <row r="1310" spans="1:7" s="41" customFormat="1" ht="12" customHeight="1" x14ac:dyDescent="0.25">
      <c r="A1310" s="41">
        <v>1444</v>
      </c>
      <c r="B1310" s="163"/>
      <c r="C1310" s="65"/>
      <c r="D1310" s="50"/>
      <c r="E1310" s="51"/>
      <c r="F1310" s="348"/>
      <c r="G1310" s="349"/>
    </row>
    <row r="1311" spans="1:7" s="41" customFormat="1" ht="12" customHeight="1" x14ac:dyDescent="0.25">
      <c r="B1311" s="165"/>
      <c r="C1311" s="66"/>
      <c r="D1311" s="56"/>
      <c r="E1311" s="54"/>
      <c r="F1311" s="351"/>
      <c r="G1311" s="360"/>
    </row>
    <row r="1312" spans="1:7" s="41" customFormat="1" ht="12" customHeight="1" x14ac:dyDescent="0.25">
      <c r="A1312" s="41">
        <v>1445</v>
      </c>
      <c r="B1312" s="163"/>
      <c r="C1312" s="65"/>
      <c r="D1312" s="50"/>
      <c r="E1312" s="51"/>
      <c r="F1312" s="348"/>
      <c r="G1312" s="349"/>
    </row>
    <row r="1313" spans="1:7" s="41" customFormat="1" ht="12" customHeight="1" x14ac:dyDescent="0.25">
      <c r="B1313" s="165"/>
      <c r="C1313" s="66"/>
      <c r="D1313" s="47"/>
      <c r="E1313" s="48"/>
      <c r="F1313" s="348"/>
      <c r="G1313" s="349"/>
    </row>
    <row r="1314" spans="1:7" s="41" customFormat="1" ht="24" customHeight="1" x14ac:dyDescent="0.25">
      <c r="A1314" s="41">
        <v>1446</v>
      </c>
      <c r="B1314" s="163"/>
      <c r="C1314" s="65"/>
      <c r="D1314" s="50"/>
      <c r="E1314" s="51"/>
      <c r="F1314" s="348"/>
      <c r="G1314" s="349"/>
    </row>
    <row r="1315" spans="1:7" s="41" customFormat="1" ht="12" customHeight="1" x14ac:dyDescent="0.25">
      <c r="B1315" s="165"/>
      <c r="C1315" s="66"/>
      <c r="D1315" s="56"/>
      <c r="E1315" s="54"/>
      <c r="F1315" s="351"/>
      <c r="G1315" s="360"/>
    </row>
    <row r="1316" spans="1:7" s="41" customFormat="1" ht="12" customHeight="1" x14ac:dyDescent="0.25">
      <c r="A1316" s="41">
        <v>1447</v>
      </c>
      <c r="B1316" s="163"/>
      <c r="C1316" s="65"/>
      <c r="D1316" s="50"/>
      <c r="E1316" s="51"/>
      <c r="F1316" s="348"/>
      <c r="G1316" s="349"/>
    </row>
    <row r="1317" spans="1:7" s="41" customFormat="1" ht="12" customHeight="1" x14ac:dyDescent="0.25">
      <c r="B1317" s="165"/>
      <c r="C1317" s="66"/>
      <c r="D1317" s="56"/>
      <c r="E1317" s="54"/>
      <c r="F1317" s="351"/>
      <c r="G1317" s="360"/>
    </row>
    <row r="1318" spans="1:7" s="41" customFormat="1" ht="12" x14ac:dyDescent="0.25">
      <c r="A1318" s="41">
        <v>1448</v>
      </c>
      <c r="B1318" s="163"/>
      <c r="C1318" s="65"/>
      <c r="D1318" s="50"/>
      <c r="E1318" s="51"/>
      <c r="F1318" s="348"/>
      <c r="G1318" s="349"/>
    </row>
    <row r="1319" spans="1:7" s="59" customFormat="1" ht="20.100000000000001" customHeight="1" x14ac:dyDescent="0.25">
      <c r="B1319" s="165"/>
      <c r="C1319" s="66"/>
      <c r="D1319" s="56"/>
      <c r="E1319" s="54"/>
      <c r="F1319" s="351"/>
      <c r="G1319" s="360"/>
    </row>
    <row r="1320" spans="1:7" s="1" customFormat="1" ht="12" customHeight="1" x14ac:dyDescent="0.2">
      <c r="B1320" s="163"/>
      <c r="C1320" s="65"/>
      <c r="D1320" s="50"/>
      <c r="E1320" s="51"/>
      <c r="F1320" s="348"/>
      <c r="G1320" s="349"/>
    </row>
    <row r="1321" spans="1:7" s="36" customFormat="1" ht="15" customHeight="1" x14ac:dyDescent="0.2">
      <c r="B1321" s="165"/>
      <c r="C1321" s="66"/>
      <c r="D1321" s="56"/>
      <c r="E1321" s="54"/>
      <c r="F1321" s="351"/>
      <c r="G1321" s="360"/>
    </row>
    <row r="1322" spans="1:7" s="36" customFormat="1" ht="15" customHeight="1" x14ac:dyDescent="0.2">
      <c r="B1322" s="163"/>
      <c r="C1322" s="65"/>
      <c r="D1322" s="50"/>
      <c r="E1322" s="51"/>
      <c r="F1322" s="348"/>
      <c r="G1322" s="349"/>
    </row>
    <row r="1323" spans="1:7" s="1" customFormat="1" ht="15" customHeight="1" x14ac:dyDescent="0.2">
      <c r="B1323" s="141"/>
      <c r="C1323" s="46"/>
      <c r="D1323" s="47"/>
      <c r="E1323" s="48"/>
      <c r="F1323" s="348"/>
      <c r="G1323" s="349"/>
    </row>
    <row r="1324" spans="1:7" s="41" customFormat="1" ht="15.4" customHeight="1" x14ac:dyDescent="0.25">
      <c r="B1324" s="142"/>
      <c r="C1324" s="50"/>
      <c r="D1324" s="50"/>
      <c r="E1324" s="51"/>
      <c r="F1324" s="348"/>
      <c r="G1324" s="349"/>
    </row>
    <row r="1325" spans="1:7" s="41" customFormat="1" ht="12" customHeight="1" x14ac:dyDescent="0.25">
      <c r="A1325" s="41">
        <v>1688</v>
      </c>
      <c r="B1325" s="144"/>
      <c r="C1325" s="55"/>
      <c r="D1325" s="47"/>
      <c r="E1325" s="48"/>
      <c r="F1325" s="348"/>
      <c r="G1325" s="349"/>
    </row>
    <row r="1326" spans="1:7" s="41" customFormat="1" ht="12" customHeight="1" x14ac:dyDescent="0.25">
      <c r="B1326" s="142"/>
      <c r="C1326" s="50"/>
      <c r="D1326" s="50"/>
      <c r="E1326" s="51"/>
      <c r="F1326" s="348"/>
      <c r="G1326" s="349"/>
    </row>
    <row r="1327" spans="1:7" s="41" customFormat="1" ht="12" customHeight="1" x14ac:dyDescent="0.25">
      <c r="A1327" s="41">
        <v>1689</v>
      </c>
      <c r="B1327" s="144"/>
      <c r="C1327" s="55"/>
      <c r="D1327" s="47"/>
      <c r="E1327" s="48"/>
      <c r="F1327" s="348"/>
      <c r="G1327" s="349"/>
    </row>
    <row r="1328" spans="1:7" s="41" customFormat="1" ht="12" customHeight="1" x14ac:dyDescent="0.25">
      <c r="B1328" s="60" t="s">
        <v>54</v>
      </c>
      <c r="C1328" s="61"/>
      <c r="D1328" s="61"/>
      <c r="E1328" s="62"/>
      <c r="F1328" s="354"/>
      <c r="G1328" s="355">
        <f>SUM(G1265:G1327)</f>
        <v>0</v>
      </c>
    </row>
    <row r="1329" spans="1:7" s="41" customFormat="1" ht="12" customHeight="1" x14ac:dyDescent="0.2">
      <c r="A1329" s="41">
        <v>1690</v>
      </c>
      <c r="B1329" s="1"/>
      <c r="C1329" s="1"/>
      <c r="D1329" s="63">
        <f>D1260+1</f>
        <v>25</v>
      </c>
      <c r="E1329" s="43"/>
      <c r="F1329" s="344"/>
      <c r="G1329" s="356"/>
    </row>
    <row r="1330" spans="1:7" s="41" customFormat="1" ht="12" customHeight="1" x14ac:dyDescent="0.2">
      <c r="B1330" s="72" t="s">
        <v>153</v>
      </c>
      <c r="C1330" s="36"/>
      <c r="D1330" s="36"/>
      <c r="E1330" s="39"/>
      <c r="F1330" s="342"/>
      <c r="G1330" s="343"/>
    </row>
    <row r="1331" spans="1:7" s="41" customFormat="1" ht="12" customHeight="1" x14ac:dyDescent="0.2">
      <c r="A1331" s="41">
        <v>1691</v>
      </c>
      <c r="B1331" s="73" t="s">
        <v>154</v>
      </c>
      <c r="C1331" s="36"/>
      <c r="D1331" s="36"/>
      <c r="E1331" s="39"/>
      <c r="F1331" s="342"/>
      <c r="G1331" s="343"/>
    </row>
    <row r="1332" spans="1:7" s="41" customFormat="1" ht="12" customHeight="1" x14ac:dyDescent="0.2">
      <c r="B1332" s="1"/>
      <c r="C1332" s="1"/>
      <c r="D1332" s="1"/>
      <c r="E1332" s="43"/>
      <c r="F1332" s="344"/>
      <c r="G1332" s="345"/>
    </row>
    <row r="1333" spans="1:7" s="41" customFormat="1" ht="12" customHeight="1" x14ac:dyDescent="0.25">
      <c r="A1333" s="41">
        <v>1692</v>
      </c>
      <c r="B1333" s="44" t="s">
        <v>155</v>
      </c>
      <c r="C1333" s="44" t="s">
        <v>156</v>
      </c>
      <c r="D1333" s="44" t="s">
        <v>157</v>
      </c>
      <c r="E1333" s="45" t="s">
        <v>158</v>
      </c>
      <c r="F1333" s="357" t="s">
        <v>159</v>
      </c>
      <c r="G1333" s="358" t="s">
        <v>1309</v>
      </c>
    </row>
    <row r="1334" spans="1:7" s="41" customFormat="1" ht="12" customHeight="1" x14ac:dyDescent="0.25">
      <c r="B1334" s="141" t="s">
        <v>636</v>
      </c>
      <c r="C1334" s="46" t="s">
        <v>637</v>
      </c>
      <c r="D1334" s="47"/>
      <c r="E1334" s="48"/>
      <c r="F1334" s="348"/>
      <c r="G1334" s="349"/>
    </row>
    <row r="1335" spans="1:7" s="41" customFormat="1" ht="12" customHeight="1" x14ac:dyDescent="0.25">
      <c r="A1335" s="41">
        <v>1693</v>
      </c>
      <c r="B1335" s="142"/>
      <c r="C1335" s="50"/>
      <c r="D1335" s="50"/>
      <c r="E1335" s="51"/>
      <c r="F1335" s="348"/>
      <c r="G1335" s="349"/>
    </row>
    <row r="1336" spans="1:7" s="41" customFormat="1" ht="12" customHeight="1" x14ac:dyDescent="0.25">
      <c r="B1336" s="141" t="s">
        <v>638</v>
      </c>
      <c r="C1336" s="46" t="s">
        <v>639</v>
      </c>
      <c r="D1336" s="47"/>
      <c r="E1336" s="48"/>
      <c r="F1336" s="348"/>
      <c r="G1336" s="349"/>
    </row>
    <row r="1337" spans="1:7" s="41" customFormat="1" ht="12" customHeight="1" x14ac:dyDescent="0.25">
      <c r="A1337" s="41">
        <v>1694</v>
      </c>
      <c r="B1337" s="142"/>
      <c r="C1337" s="50"/>
      <c r="D1337" s="50"/>
      <c r="E1337" s="51"/>
      <c r="F1337" s="348"/>
      <c r="G1337" s="349"/>
    </row>
    <row r="1338" spans="1:7" s="41" customFormat="1" ht="12" customHeight="1" x14ac:dyDescent="0.25">
      <c r="B1338" s="144"/>
      <c r="C1338" s="55" t="s">
        <v>640</v>
      </c>
      <c r="D1338" s="56" t="s">
        <v>347</v>
      </c>
      <c r="E1338" s="48">
        <v>0</v>
      </c>
      <c r="F1338" s="359"/>
      <c r="G1338" s="176" t="s">
        <v>263</v>
      </c>
    </row>
    <row r="1339" spans="1:7" s="41" customFormat="1" ht="12" customHeight="1" x14ac:dyDescent="0.25">
      <c r="A1339" s="41">
        <v>1695</v>
      </c>
      <c r="B1339" s="142"/>
      <c r="C1339" s="50"/>
      <c r="D1339" s="50"/>
      <c r="E1339" s="51"/>
      <c r="F1339" s="348"/>
      <c r="G1339" s="349"/>
    </row>
    <row r="1340" spans="1:7" s="41" customFormat="1" ht="12" customHeight="1" x14ac:dyDescent="0.25">
      <c r="B1340" s="141" t="s">
        <v>641</v>
      </c>
      <c r="C1340" s="46" t="s">
        <v>642</v>
      </c>
      <c r="D1340" s="47"/>
      <c r="E1340" s="48"/>
      <c r="F1340" s="359"/>
      <c r="G1340" s="349"/>
    </row>
    <row r="1341" spans="1:7" s="41" customFormat="1" ht="12" customHeight="1" x14ac:dyDescent="0.25">
      <c r="A1341" s="41">
        <v>1696</v>
      </c>
      <c r="B1341" s="142"/>
      <c r="C1341" s="50"/>
      <c r="D1341" s="50"/>
      <c r="E1341" s="51"/>
      <c r="F1341" s="348"/>
      <c r="G1341" s="349"/>
    </row>
    <row r="1342" spans="1:7" s="41" customFormat="1" ht="12" customHeight="1" x14ac:dyDescent="0.25">
      <c r="B1342" s="144"/>
      <c r="C1342" s="55" t="s">
        <v>643</v>
      </c>
      <c r="D1342" s="56" t="s">
        <v>347</v>
      </c>
      <c r="E1342" s="54">
        <v>0</v>
      </c>
      <c r="F1342" s="359"/>
      <c r="G1342" s="176" t="s">
        <v>263</v>
      </c>
    </row>
    <row r="1343" spans="1:7" s="41" customFormat="1" ht="12" customHeight="1" x14ac:dyDescent="0.25">
      <c r="A1343" s="41">
        <v>1697</v>
      </c>
      <c r="B1343" s="142"/>
      <c r="C1343" s="50"/>
      <c r="D1343" s="50"/>
      <c r="E1343" s="51"/>
      <c r="F1343" s="348"/>
      <c r="G1343" s="349"/>
    </row>
    <row r="1344" spans="1:7" s="41" customFormat="1" ht="12" customHeight="1" x14ac:dyDescent="0.25">
      <c r="B1344" s="141" t="s">
        <v>644</v>
      </c>
      <c r="C1344" s="46" t="s">
        <v>621</v>
      </c>
      <c r="D1344" s="56" t="s">
        <v>573</v>
      </c>
      <c r="E1344" s="54">
        <v>0</v>
      </c>
      <c r="F1344" s="359"/>
      <c r="G1344" s="176" t="s">
        <v>263</v>
      </c>
    </row>
    <row r="1345" spans="1:7" s="41" customFormat="1" ht="12" customHeight="1" x14ac:dyDescent="0.25">
      <c r="A1345" s="41">
        <v>1698</v>
      </c>
      <c r="B1345" s="142"/>
      <c r="C1345" s="50"/>
      <c r="D1345" s="50"/>
      <c r="E1345" s="51"/>
      <c r="F1345" s="348"/>
      <c r="G1345" s="349"/>
    </row>
    <row r="1346" spans="1:7" s="41" customFormat="1" ht="12" customHeight="1" x14ac:dyDescent="0.25">
      <c r="B1346" s="141" t="s">
        <v>645</v>
      </c>
      <c r="C1346" s="46" t="s">
        <v>623</v>
      </c>
      <c r="D1346" s="47"/>
      <c r="E1346" s="54"/>
      <c r="F1346" s="359"/>
      <c r="G1346" s="360"/>
    </row>
    <row r="1347" spans="1:7" s="41" customFormat="1" ht="12" customHeight="1" x14ac:dyDescent="0.25">
      <c r="A1347" s="41">
        <v>1699</v>
      </c>
      <c r="B1347" s="142"/>
      <c r="C1347" s="50"/>
      <c r="D1347" s="50"/>
      <c r="E1347" s="51"/>
      <c r="F1347" s="348"/>
      <c r="G1347" s="349"/>
    </row>
    <row r="1348" spans="1:7" s="41" customFormat="1" ht="12" customHeight="1" x14ac:dyDescent="0.25">
      <c r="B1348" s="144"/>
      <c r="C1348" s="55" t="s">
        <v>646</v>
      </c>
      <c r="D1348" s="56" t="s">
        <v>347</v>
      </c>
      <c r="E1348" s="54">
        <v>0</v>
      </c>
      <c r="F1348" s="359"/>
      <c r="G1348" s="176" t="s">
        <v>263</v>
      </c>
    </row>
    <row r="1349" spans="1:7" s="41" customFormat="1" ht="12" customHeight="1" x14ac:dyDescent="0.25">
      <c r="A1349" s="41">
        <v>1700</v>
      </c>
      <c r="B1349" s="142"/>
      <c r="C1349" s="50"/>
      <c r="D1349" s="50"/>
      <c r="E1349" s="51"/>
      <c r="F1349" s="348"/>
      <c r="G1349" s="349"/>
    </row>
    <row r="1350" spans="1:7" s="41" customFormat="1" ht="12" customHeight="1" x14ac:dyDescent="0.25">
      <c r="B1350" s="141" t="s">
        <v>647</v>
      </c>
      <c r="C1350" s="46" t="s">
        <v>626</v>
      </c>
      <c r="D1350" s="47"/>
      <c r="E1350" s="54">
        <v>0</v>
      </c>
      <c r="F1350" s="359"/>
      <c r="G1350" s="349"/>
    </row>
    <row r="1351" spans="1:7" s="41" customFormat="1" ht="12" customHeight="1" x14ac:dyDescent="0.25">
      <c r="A1351" s="41">
        <v>1701</v>
      </c>
      <c r="B1351" s="142"/>
      <c r="C1351" s="50"/>
      <c r="D1351" s="50"/>
      <c r="E1351" s="51"/>
      <c r="F1351" s="348"/>
      <c r="G1351" s="349"/>
    </row>
    <row r="1352" spans="1:7" s="41" customFormat="1" ht="12" customHeight="1" x14ac:dyDescent="0.25">
      <c r="B1352" s="144"/>
      <c r="C1352" s="55" t="s">
        <v>628</v>
      </c>
      <c r="D1352" s="56" t="s">
        <v>347</v>
      </c>
      <c r="E1352" s="48">
        <v>0</v>
      </c>
      <c r="F1352" s="359"/>
      <c r="G1352" s="176" t="s">
        <v>263</v>
      </c>
    </row>
    <row r="1353" spans="1:7" s="41" customFormat="1" ht="12" customHeight="1" x14ac:dyDescent="0.25">
      <c r="A1353" s="41">
        <v>1702</v>
      </c>
      <c r="B1353" s="142"/>
      <c r="C1353" s="50"/>
      <c r="D1353" s="50"/>
      <c r="E1353" s="51"/>
      <c r="F1353" s="348"/>
      <c r="G1353" s="349"/>
    </row>
    <row r="1354" spans="1:7" s="41" customFormat="1" ht="12" customHeight="1" x14ac:dyDescent="0.25">
      <c r="B1354" s="141" t="s">
        <v>648</v>
      </c>
      <c r="C1354" s="46" t="s">
        <v>649</v>
      </c>
      <c r="D1354" s="56" t="s">
        <v>75</v>
      </c>
      <c r="E1354" s="54">
        <v>0</v>
      </c>
      <c r="F1354" s="359"/>
      <c r="G1354" s="176" t="s">
        <v>263</v>
      </c>
    </row>
    <row r="1355" spans="1:7" s="41" customFormat="1" ht="12" customHeight="1" x14ac:dyDescent="0.25">
      <c r="A1355" s="41">
        <v>1703</v>
      </c>
      <c r="B1355" s="142"/>
      <c r="C1355" s="50"/>
      <c r="D1355" s="50"/>
      <c r="E1355" s="51"/>
      <c r="F1355" s="348"/>
      <c r="G1355" s="349"/>
    </row>
    <row r="1356" spans="1:7" s="41" customFormat="1" ht="12" customHeight="1" x14ac:dyDescent="0.25">
      <c r="B1356" s="141" t="s">
        <v>650</v>
      </c>
      <c r="C1356" s="46" t="s">
        <v>651</v>
      </c>
      <c r="D1356" s="56" t="s">
        <v>347</v>
      </c>
      <c r="E1356" s="54">
        <v>0</v>
      </c>
      <c r="F1356" s="359"/>
      <c r="G1356" s="176" t="s">
        <v>263</v>
      </c>
    </row>
    <row r="1357" spans="1:7" s="41" customFormat="1" ht="12" customHeight="1" x14ac:dyDescent="0.25">
      <c r="A1357" s="41">
        <v>1704</v>
      </c>
      <c r="B1357" s="142"/>
      <c r="C1357" s="50"/>
      <c r="D1357" s="50"/>
      <c r="E1357" s="51"/>
      <c r="F1357" s="348"/>
      <c r="G1357" s="349"/>
    </row>
    <row r="1358" spans="1:7" s="41" customFormat="1" ht="12" customHeight="1" x14ac:dyDescent="0.25">
      <c r="B1358" s="144"/>
      <c r="C1358" s="55"/>
      <c r="D1358" s="56"/>
      <c r="E1358" s="54"/>
      <c r="F1358" s="351"/>
      <c r="G1358" s="349"/>
    </row>
    <row r="1359" spans="1:7" s="41" customFormat="1" ht="12" customHeight="1" x14ac:dyDescent="0.25">
      <c r="A1359" s="41">
        <v>1705</v>
      </c>
      <c r="B1359" s="142"/>
      <c r="C1359" s="50"/>
      <c r="D1359" s="50"/>
      <c r="E1359" s="51"/>
      <c r="F1359" s="348"/>
      <c r="G1359" s="349"/>
    </row>
    <row r="1360" spans="1:7" s="41" customFormat="1" ht="12" customHeight="1" x14ac:dyDescent="0.25">
      <c r="B1360" s="141"/>
      <c r="C1360" s="46"/>
      <c r="D1360" s="56"/>
      <c r="E1360" s="54"/>
      <c r="F1360" s="351"/>
      <c r="G1360" s="349"/>
    </row>
    <row r="1361" spans="1:7" s="41" customFormat="1" ht="12" customHeight="1" x14ac:dyDescent="0.25">
      <c r="A1361" s="41">
        <v>1706</v>
      </c>
      <c r="B1361" s="142"/>
      <c r="C1361" s="50"/>
      <c r="D1361" s="50"/>
      <c r="E1361" s="51"/>
      <c r="F1361" s="348"/>
      <c r="G1361" s="349"/>
    </row>
    <row r="1362" spans="1:7" s="41" customFormat="1" ht="12" customHeight="1" x14ac:dyDescent="0.25">
      <c r="B1362" s="141"/>
      <c r="C1362" s="46"/>
      <c r="D1362" s="56"/>
      <c r="E1362" s="54"/>
      <c r="F1362" s="351"/>
      <c r="G1362" s="349"/>
    </row>
    <row r="1363" spans="1:7" s="41" customFormat="1" ht="12" customHeight="1" x14ac:dyDescent="0.25">
      <c r="A1363" s="41">
        <v>1707</v>
      </c>
      <c r="B1363" s="142"/>
      <c r="C1363" s="65"/>
      <c r="D1363" s="50"/>
      <c r="E1363" s="51"/>
      <c r="F1363" s="348"/>
      <c r="G1363" s="349"/>
    </row>
    <row r="1364" spans="1:7" s="41" customFormat="1" ht="12" customHeight="1" x14ac:dyDescent="0.25">
      <c r="B1364" s="144"/>
      <c r="C1364" s="66"/>
      <c r="D1364" s="47"/>
      <c r="E1364" s="48"/>
      <c r="F1364" s="348"/>
      <c r="G1364" s="349"/>
    </row>
    <row r="1365" spans="1:7" s="41" customFormat="1" ht="12" customHeight="1" x14ac:dyDescent="0.25">
      <c r="A1365" s="41">
        <v>1708</v>
      </c>
      <c r="B1365" s="142"/>
      <c r="C1365" s="65"/>
      <c r="D1365" s="50"/>
      <c r="E1365" s="51"/>
      <c r="F1365" s="348"/>
      <c r="G1365" s="349"/>
    </row>
    <row r="1366" spans="1:7" s="41" customFormat="1" ht="12" customHeight="1" x14ac:dyDescent="0.25">
      <c r="B1366" s="144"/>
      <c r="C1366" s="66"/>
      <c r="D1366" s="56"/>
      <c r="E1366" s="54"/>
      <c r="F1366" s="351"/>
      <c r="G1366" s="360"/>
    </row>
    <row r="1367" spans="1:7" s="41" customFormat="1" ht="12" customHeight="1" x14ac:dyDescent="0.25">
      <c r="A1367" s="41">
        <v>1709</v>
      </c>
      <c r="B1367" s="142"/>
      <c r="C1367" s="65"/>
      <c r="D1367" s="50"/>
      <c r="E1367" s="51"/>
      <c r="F1367" s="348"/>
      <c r="G1367" s="349"/>
    </row>
    <row r="1368" spans="1:7" s="41" customFormat="1" ht="12" customHeight="1" x14ac:dyDescent="0.25">
      <c r="B1368" s="144"/>
      <c r="C1368" s="66"/>
      <c r="D1368" s="56"/>
      <c r="E1368" s="54"/>
      <c r="F1368" s="351"/>
      <c r="G1368" s="360"/>
    </row>
    <row r="1369" spans="1:7" s="41" customFormat="1" ht="12" customHeight="1" x14ac:dyDescent="0.25">
      <c r="A1369" s="41">
        <v>1710</v>
      </c>
      <c r="B1369" s="142"/>
      <c r="C1369" s="65"/>
      <c r="D1369" s="50"/>
      <c r="E1369" s="51"/>
      <c r="F1369" s="348"/>
      <c r="G1369" s="349"/>
    </row>
    <row r="1370" spans="1:7" s="41" customFormat="1" ht="12" customHeight="1" x14ac:dyDescent="0.25">
      <c r="B1370" s="144"/>
      <c r="C1370" s="66"/>
      <c r="D1370" s="56"/>
      <c r="E1370" s="54"/>
      <c r="F1370" s="351"/>
      <c r="G1370" s="360"/>
    </row>
    <row r="1371" spans="1:7" s="41" customFormat="1" ht="12" customHeight="1" x14ac:dyDescent="0.25">
      <c r="A1371" s="41">
        <v>1711</v>
      </c>
      <c r="B1371" s="142"/>
      <c r="C1371" s="65"/>
      <c r="D1371" s="50"/>
      <c r="E1371" s="51"/>
      <c r="F1371" s="348"/>
      <c r="G1371" s="349"/>
    </row>
    <row r="1372" spans="1:7" s="41" customFormat="1" ht="12" customHeight="1" x14ac:dyDescent="0.25">
      <c r="B1372" s="144"/>
      <c r="C1372" s="66"/>
      <c r="D1372" s="56"/>
      <c r="E1372" s="54"/>
      <c r="F1372" s="351"/>
      <c r="G1372" s="360"/>
    </row>
    <row r="1373" spans="1:7" s="41" customFormat="1" ht="12" customHeight="1" x14ac:dyDescent="0.25">
      <c r="A1373" s="41">
        <v>1712</v>
      </c>
      <c r="B1373" s="142"/>
      <c r="C1373" s="65"/>
      <c r="D1373" s="50"/>
      <c r="E1373" s="51"/>
      <c r="F1373" s="348"/>
      <c r="G1373" s="349"/>
    </row>
    <row r="1374" spans="1:7" s="41" customFormat="1" ht="12" customHeight="1" x14ac:dyDescent="0.25">
      <c r="B1374" s="144"/>
      <c r="C1374" s="66"/>
      <c r="D1374" s="56"/>
      <c r="E1374" s="54"/>
      <c r="F1374" s="351"/>
      <c r="G1374" s="360"/>
    </row>
    <row r="1375" spans="1:7" s="41" customFormat="1" ht="12" customHeight="1" x14ac:dyDescent="0.25">
      <c r="A1375" s="41">
        <v>1713</v>
      </c>
      <c r="B1375" s="142"/>
      <c r="C1375" s="65"/>
      <c r="D1375" s="50"/>
      <c r="E1375" s="51"/>
      <c r="F1375" s="348"/>
      <c r="G1375" s="349"/>
    </row>
    <row r="1376" spans="1:7" s="41" customFormat="1" ht="12" customHeight="1" x14ac:dyDescent="0.25">
      <c r="B1376" s="144"/>
      <c r="C1376" s="66"/>
      <c r="D1376" s="47"/>
      <c r="E1376" s="48"/>
      <c r="F1376" s="348"/>
      <c r="G1376" s="349"/>
    </row>
    <row r="1377" spans="1:7" s="41" customFormat="1" ht="12" customHeight="1" x14ac:dyDescent="0.25">
      <c r="A1377" s="41">
        <v>1714</v>
      </c>
      <c r="B1377" s="142"/>
      <c r="C1377" s="65"/>
      <c r="D1377" s="50"/>
      <c r="E1377" s="51"/>
      <c r="F1377" s="348"/>
      <c r="G1377" s="349"/>
    </row>
    <row r="1378" spans="1:7" s="41" customFormat="1" ht="12" customHeight="1" x14ac:dyDescent="0.25">
      <c r="B1378" s="144"/>
      <c r="C1378" s="66"/>
      <c r="D1378" s="47"/>
      <c r="E1378" s="48"/>
      <c r="F1378" s="348"/>
      <c r="G1378" s="349"/>
    </row>
    <row r="1379" spans="1:7" s="41" customFormat="1" ht="12" customHeight="1" x14ac:dyDescent="0.25">
      <c r="A1379" s="41">
        <v>1715</v>
      </c>
      <c r="B1379" s="142"/>
      <c r="C1379" s="65"/>
      <c r="D1379" s="50"/>
      <c r="E1379" s="51"/>
      <c r="F1379" s="348"/>
      <c r="G1379" s="349"/>
    </row>
    <row r="1380" spans="1:7" s="41" customFormat="1" ht="12" customHeight="1" x14ac:dyDescent="0.25">
      <c r="B1380" s="144"/>
      <c r="C1380" s="66"/>
      <c r="D1380" s="56"/>
      <c r="E1380" s="54"/>
      <c r="F1380" s="351"/>
      <c r="G1380" s="360"/>
    </row>
    <row r="1381" spans="1:7" s="41" customFormat="1" ht="12" customHeight="1" x14ac:dyDescent="0.25">
      <c r="A1381" s="41">
        <v>1716</v>
      </c>
      <c r="B1381" s="142"/>
      <c r="C1381" s="65"/>
      <c r="D1381" s="50"/>
      <c r="E1381" s="51"/>
      <c r="F1381" s="348"/>
      <c r="G1381" s="349"/>
    </row>
    <row r="1382" spans="1:7" s="41" customFormat="1" ht="12" customHeight="1" x14ac:dyDescent="0.25">
      <c r="B1382" s="144"/>
      <c r="C1382" s="66"/>
      <c r="D1382" s="56"/>
      <c r="E1382" s="54"/>
      <c r="F1382" s="351"/>
      <c r="G1382" s="360"/>
    </row>
    <row r="1383" spans="1:7" s="41" customFormat="1" ht="12" customHeight="1" x14ac:dyDescent="0.25">
      <c r="A1383" s="41">
        <v>1717</v>
      </c>
      <c r="B1383" s="142"/>
      <c r="C1383" s="65"/>
      <c r="D1383" s="50"/>
      <c r="E1383" s="51"/>
      <c r="F1383" s="348"/>
      <c r="G1383" s="349"/>
    </row>
    <row r="1384" spans="1:7" s="41" customFormat="1" ht="12" customHeight="1" x14ac:dyDescent="0.25">
      <c r="B1384" s="144"/>
      <c r="C1384" s="66"/>
      <c r="D1384" s="56"/>
      <c r="E1384" s="54"/>
      <c r="F1384" s="351"/>
      <c r="G1384" s="360"/>
    </row>
    <row r="1385" spans="1:7" s="41" customFormat="1" ht="12" customHeight="1" x14ac:dyDescent="0.25">
      <c r="A1385" s="41">
        <v>1718</v>
      </c>
      <c r="B1385" s="142"/>
      <c r="C1385" s="65"/>
      <c r="D1385" s="50"/>
      <c r="E1385" s="51"/>
      <c r="F1385" s="348"/>
      <c r="G1385" s="349"/>
    </row>
    <row r="1386" spans="1:7" s="41" customFormat="1" ht="12" customHeight="1" x14ac:dyDescent="0.25">
      <c r="B1386" s="144"/>
      <c r="C1386" s="66"/>
      <c r="D1386" s="56"/>
      <c r="E1386" s="54"/>
      <c r="F1386" s="351"/>
      <c r="G1386" s="360"/>
    </row>
    <row r="1387" spans="1:7" s="41" customFormat="1" ht="12" customHeight="1" x14ac:dyDescent="0.25">
      <c r="A1387" s="41">
        <v>1719</v>
      </c>
      <c r="B1387" s="142"/>
      <c r="C1387" s="65"/>
      <c r="D1387" s="50"/>
      <c r="E1387" s="51"/>
      <c r="F1387" s="348"/>
      <c r="G1387" s="349"/>
    </row>
    <row r="1388" spans="1:7" s="41" customFormat="1" ht="12" customHeight="1" x14ac:dyDescent="0.25">
      <c r="B1388" s="144"/>
      <c r="C1388" s="66"/>
      <c r="D1388" s="56"/>
      <c r="E1388" s="54"/>
      <c r="F1388" s="351"/>
      <c r="G1388" s="360"/>
    </row>
    <row r="1389" spans="1:7" s="41" customFormat="1" ht="12" customHeight="1" x14ac:dyDescent="0.25">
      <c r="A1389" s="41">
        <v>1720</v>
      </c>
      <c r="B1389" s="142"/>
      <c r="C1389" s="65"/>
      <c r="D1389" s="50"/>
      <c r="E1389" s="51"/>
      <c r="F1389" s="348"/>
      <c r="G1389" s="349"/>
    </row>
    <row r="1390" spans="1:7" s="41" customFormat="1" ht="12" customHeight="1" x14ac:dyDescent="0.25">
      <c r="B1390" s="144"/>
      <c r="C1390" s="66"/>
      <c r="D1390" s="47"/>
      <c r="E1390" s="48"/>
      <c r="F1390" s="348"/>
      <c r="G1390" s="349"/>
    </row>
    <row r="1391" spans="1:7" s="59" customFormat="1" ht="20.100000000000001" customHeight="1" x14ac:dyDescent="0.25">
      <c r="B1391" s="142"/>
      <c r="C1391" s="65"/>
      <c r="D1391" s="50"/>
      <c r="E1391" s="51"/>
      <c r="F1391" s="348"/>
      <c r="G1391" s="349"/>
    </row>
    <row r="1392" spans="1:7" s="1" customFormat="1" ht="12" customHeight="1" x14ac:dyDescent="0.2">
      <c r="B1392" s="144"/>
      <c r="C1392" s="66"/>
      <c r="D1392" s="56"/>
      <c r="E1392" s="54"/>
      <c r="F1392" s="351"/>
      <c r="G1392" s="360"/>
    </row>
    <row r="1393" spans="1:7" s="36" customFormat="1" ht="15" customHeight="1" x14ac:dyDescent="0.2">
      <c r="B1393" s="142"/>
      <c r="C1393" s="65"/>
      <c r="D1393" s="50"/>
      <c r="E1393" s="51"/>
      <c r="F1393" s="348"/>
      <c r="G1393" s="349"/>
    </row>
    <row r="1394" spans="1:7" s="36" customFormat="1" ht="15" customHeight="1" x14ac:dyDescent="0.2">
      <c r="B1394" s="144"/>
      <c r="C1394" s="66"/>
      <c r="D1394" s="56"/>
      <c r="E1394" s="54"/>
      <c r="F1394" s="351"/>
      <c r="G1394" s="360"/>
    </row>
    <row r="1395" spans="1:7" s="1" customFormat="1" ht="15" customHeight="1" x14ac:dyDescent="0.2">
      <c r="B1395" s="142"/>
      <c r="C1395" s="65"/>
      <c r="D1395" s="50"/>
      <c r="E1395" s="51"/>
      <c r="F1395" s="348"/>
      <c r="G1395" s="349"/>
    </row>
    <row r="1396" spans="1:7" s="41" customFormat="1" ht="15.4" customHeight="1" x14ac:dyDescent="0.25">
      <c r="B1396" s="144"/>
      <c r="C1396" s="66"/>
      <c r="D1396" s="56"/>
      <c r="E1396" s="54"/>
      <c r="F1396" s="351"/>
      <c r="G1396" s="360"/>
    </row>
    <row r="1397" spans="1:7" s="41" customFormat="1" ht="24" customHeight="1" x14ac:dyDescent="0.25">
      <c r="A1397" s="41">
        <v>1817</v>
      </c>
      <c r="B1397" s="142"/>
      <c r="C1397" s="65"/>
      <c r="D1397" s="50"/>
      <c r="E1397" s="51"/>
      <c r="F1397" s="348"/>
      <c r="G1397" s="349"/>
    </row>
    <row r="1398" spans="1:7" s="41" customFormat="1" ht="12" customHeight="1" x14ac:dyDescent="0.25">
      <c r="B1398" s="144"/>
      <c r="C1398" s="66"/>
      <c r="D1398" s="56"/>
      <c r="E1398" s="54"/>
      <c r="F1398" s="351"/>
      <c r="G1398" s="360"/>
    </row>
    <row r="1399" spans="1:7" s="41" customFormat="1" ht="12" customHeight="1" x14ac:dyDescent="0.25">
      <c r="A1399" s="41">
        <v>1793</v>
      </c>
      <c r="B1399" s="142"/>
      <c r="C1399" s="65"/>
      <c r="D1399" s="50"/>
      <c r="E1399" s="51"/>
      <c r="F1399" s="348"/>
      <c r="G1399" s="349"/>
    </row>
    <row r="1400" spans="1:7" s="41" customFormat="1" ht="12" customHeight="1" x14ac:dyDescent="0.25">
      <c r="B1400" s="60" t="s">
        <v>54</v>
      </c>
      <c r="C1400" s="61"/>
      <c r="D1400" s="61"/>
      <c r="E1400" s="62"/>
      <c r="F1400" s="354"/>
      <c r="G1400" s="355"/>
    </row>
    <row r="1401" spans="1:7" s="41" customFormat="1" ht="12" customHeight="1" x14ac:dyDescent="0.2">
      <c r="A1401" s="41">
        <v>1794</v>
      </c>
      <c r="B1401" s="1"/>
      <c r="C1401" s="1"/>
      <c r="D1401" s="63">
        <f>D1329+1</f>
        <v>26</v>
      </c>
      <c r="E1401" s="43"/>
      <c r="F1401" s="344"/>
      <c r="G1401" s="356"/>
    </row>
    <row r="1402" spans="1:7" s="41" customFormat="1" ht="12" customHeight="1" x14ac:dyDescent="0.2">
      <c r="B1402" s="72" t="s">
        <v>153</v>
      </c>
      <c r="C1402" s="36"/>
      <c r="D1402" s="36"/>
      <c r="E1402" s="39"/>
      <c r="F1402" s="342"/>
      <c r="G1402" s="343"/>
    </row>
    <row r="1403" spans="1:7" s="41" customFormat="1" ht="12" customHeight="1" x14ac:dyDescent="0.2">
      <c r="A1403" s="41">
        <v>1795</v>
      </c>
      <c r="B1403" s="73" t="s">
        <v>154</v>
      </c>
      <c r="C1403" s="36"/>
      <c r="D1403" s="36"/>
      <c r="E1403" s="39"/>
      <c r="F1403" s="342"/>
      <c r="G1403" s="343"/>
    </row>
    <row r="1404" spans="1:7" s="41" customFormat="1" ht="12" customHeight="1" x14ac:dyDescent="0.2">
      <c r="B1404" s="1"/>
      <c r="C1404" s="1"/>
      <c r="D1404" s="1"/>
      <c r="E1404" s="43"/>
      <c r="F1404" s="344"/>
      <c r="G1404" s="345"/>
    </row>
    <row r="1405" spans="1:7" s="41" customFormat="1" ht="12" customHeight="1" x14ac:dyDescent="0.25">
      <c r="A1405" s="41">
        <v>1796</v>
      </c>
      <c r="B1405" s="44" t="s">
        <v>155</v>
      </c>
      <c r="C1405" s="44" t="s">
        <v>156</v>
      </c>
      <c r="D1405" s="44" t="s">
        <v>157</v>
      </c>
      <c r="E1405" s="45" t="s">
        <v>158</v>
      </c>
      <c r="F1405" s="357" t="s">
        <v>159</v>
      </c>
      <c r="G1405" s="358" t="s">
        <v>1309</v>
      </c>
    </row>
    <row r="1406" spans="1:7" s="41" customFormat="1" ht="12" customHeight="1" x14ac:dyDescent="0.25">
      <c r="B1406" s="141" t="s">
        <v>652</v>
      </c>
      <c r="C1406" s="46" t="s">
        <v>653</v>
      </c>
      <c r="D1406" s="47"/>
      <c r="E1406" s="48"/>
      <c r="F1406" s="348"/>
      <c r="G1406" s="349"/>
    </row>
    <row r="1407" spans="1:7" s="41" customFormat="1" ht="12" customHeight="1" x14ac:dyDescent="0.25">
      <c r="A1407" s="41">
        <v>1797</v>
      </c>
      <c r="B1407" s="142"/>
      <c r="C1407" s="50"/>
      <c r="D1407" s="50"/>
      <c r="E1407" s="51"/>
      <c r="F1407" s="348"/>
      <c r="G1407" s="349"/>
    </row>
    <row r="1408" spans="1:7" s="41" customFormat="1" ht="12" customHeight="1" x14ac:dyDescent="0.25">
      <c r="B1408" s="146" t="s">
        <v>654</v>
      </c>
      <c r="C1408" s="55" t="s">
        <v>655</v>
      </c>
      <c r="D1408" s="47"/>
      <c r="E1408" s="48"/>
      <c r="F1408" s="348"/>
      <c r="G1408" s="349"/>
    </row>
    <row r="1409" spans="1:7" s="41" customFormat="1" ht="12" customHeight="1" x14ac:dyDescent="0.25">
      <c r="A1409" s="41">
        <v>1798</v>
      </c>
      <c r="B1409" s="142"/>
      <c r="C1409" s="50"/>
      <c r="D1409" s="50"/>
      <c r="E1409" s="51"/>
      <c r="F1409" s="348"/>
      <c r="G1409" s="349"/>
    </row>
    <row r="1410" spans="1:7" s="41" customFormat="1" ht="12" customHeight="1" x14ac:dyDescent="0.25">
      <c r="B1410" s="144"/>
      <c r="C1410" s="55" t="s">
        <v>656</v>
      </c>
      <c r="D1410" s="47"/>
      <c r="E1410" s="48"/>
      <c r="F1410" s="348"/>
      <c r="G1410" s="349"/>
    </row>
    <row r="1411" spans="1:7" s="41" customFormat="1" ht="12" x14ac:dyDescent="0.25">
      <c r="A1411" s="41">
        <v>1799</v>
      </c>
      <c r="B1411" s="142"/>
      <c r="C1411" s="50"/>
      <c r="D1411" s="50"/>
      <c r="E1411" s="51"/>
      <c r="F1411" s="348"/>
      <c r="G1411" s="349"/>
    </row>
    <row r="1412" spans="1:7" s="41" customFormat="1" ht="12" customHeight="1" x14ac:dyDescent="0.25">
      <c r="B1412" s="144"/>
      <c r="C1412" s="55" t="s">
        <v>657</v>
      </c>
      <c r="D1412" s="56" t="s">
        <v>66</v>
      </c>
      <c r="E1412" s="54">
        <v>0</v>
      </c>
      <c r="F1412" s="351"/>
      <c r="G1412" s="349"/>
    </row>
    <row r="1413" spans="1:7" s="41" customFormat="1" ht="12" customHeight="1" x14ac:dyDescent="0.25">
      <c r="A1413" s="41">
        <v>1800</v>
      </c>
      <c r="B1413" s="142"/>
      <c r="C1413" s="50"/>
      <c r="D1413" s="50"/>
      <c r="E1413" s="51"/>
      <c r="F1413" s="348"/>
      <c r="G1413" s="349"/>
    </row>
    <row r="1414" spans="1:7" s="41" customFormat="1" ht="12" customHeight="1" x14ac:dyDescent="0.25">
      <c r="B1414" s="144"/>
      <c r="C1414" s="55" t="s">
        <v>658</v>
      </c>
      <c r="D1414" s="56" t="s">
        <v>66</v>
      </c>
      <c r="E1414" s="54">
        <v>0</v>
      </c>
      <c r="F1414" s="359"/>
      <c r="G1414" s="176" t="s">
        <v>263</v>
      </c>
    </row>
    <row r="1415" spans="1:7" s="41" customFormat="1" ht="12" x14ac:dyDescent="0.25">
      <c r="A1415" s="41">
        <v>1818</v>
      </c>
      <c r="B1415" s="142"/>
      <c r="C1415" s="50"/>
      <c r="D1415" s="50"/>
      <c r="E1415" s="51"/>
      <c r="F1415" s="348"/>
      <c r="G1415" s="349"/>
    </row>
    <row r="1416" spans="1:7" s="41" customFormat="1" ht="12" customHeight="1" x14ac:dyDescent="0.25">
      <c r="B1416" s="144"/>
      <c r="C1416" s="55" t="s">
        <v>659</v>
      </c>
      <c r="D1416" s="56" t="s">
        <v>66</v>
      </c>
      <c r="E1416" s="54">
        <v>0</v>
      </c>
      <c r="F1416" s="359"/>
      <c r="G1416" s="176" t="s">
        <v>263</v>
      </c>
    </row>
    <row r="1417" spans="1:7" s="41" customFormat="1" ht="12" customHeight="1" x14ac:dyDescent="0.25">
      <c r="A1417" s="41">
        <v>1819</v>
      </c>
      <c r="B1417" s="142"/>
      <c r="C1417" s="50"/>
      <c r="D1417" s="50"/>
      <c r="E1417" s="51"/>
      <c r="F1417" s="348"/>
      <c r="G1417" s="349"/>
    </row>
    <row r="1418" spans="1:7" s="41" customFormat="1" ht="12" customHeight="1" x14ac:dyDescent="0.25">
      <c r="B1418" s="146" t="s">
        <v>660</v>
      </c>
      <c r="C1418" s="55" t="s">
        <v>661</v>
      </c>
      <c r="D1418" s="47"/>
      <c r="E1418" s="48"/>
      <c r="F1418" s="348"/>
      <c r="G1418" s="349"/>
    </row>
    <row r="1419" spans="1:7" s="41" customFormat="1" ht="12" customHeight="1" x14ac:dyDescent="0.25">
      <c r="A1419" s="41">
        <v>1820</v>
      </c>
      <c r="B1419" s="142"/>
      <c r="C1419" s="50"/>
      <c r="D1419" s="50"/>
      <c r="E1419" s="51"/>
      <c r="F1419" s="348"/>
      <c r="G1419" s="349"/>
    </row>
    <row r="1420" spans="1:7" s="41" customFormat="1" ht="12" customHeight="1" x14ac:dyDescent="0.25">
      <c r="B1420" s="144"/>
      <c r="C1420" s="55" t="s">
        <v>662</v>
      </c>
      <c r="D1420" s="47"/>
      <c r="E1420" s="54"/>
      <c r="F1420" s="351"/>
      <c r="G1420" s="360"/>
    </row>
    <row r="1421" spans="1:7" s="41" customFormat="1" ht="12" customHeight="1" x14ac:dyDescent="0.25">
      <c r="A1421" s="41">
        <v>1821</v>
      </c>
      <c r="B1421" s="142"/>
      <c r="C1421" s="50"/>
      <c r="D1421" s="50"/>
      <c r="E1421" s="51"/>
      <c r="F1421" s="348"/>
      <c r="G1421" s="349"/>
    </row>
    <row r="1422" spans="1:7" s="41" customFormat="1" ht="12" customHeight="1" x14ac:dyDescent="0.25">
      <c r="B1422" s="144"/>
      <c r="C1422" s="55" t="s">
        <v>663</v>
      </c>
      <c r="D1422" s="56" t="s">
        <v>66</v>
      </c>
      <c r="E1422" s="54">
        <v>6700</v>
      </c>
      <c r="F1422" s="359"/>
      <c r="G1422" s="349">
        <f>E1422*F1422</f>
        <v>0</v>
      </c>
    </row>
    <row r="1423" spans="1:7" s="41" customFormat="1" ht="12" customHeight="1" x14ac:dyDescent="0.25">
      <c r="A1423" s="41">
        <v>1822</v>
      </c>
      <c r="B1423" s="142"/>
      <c r="C1423" s="50"/>
      <c r="D1423" s="50"/>
      <c r="E1423" s="51"/>
      <c r="F1423" s="348"/>
      <c r="G1423" s="349"/>
    </row>
    <row r="1424" spans="1:7" s="41" customFormat="1" ht="12" customHeight="1" x14ac:dyDescent="0.25">
      <c r="B1424" s="146" t="s">
        <v>664</v>
      </c>
      <c r="C1424" s="55" t="s">
        <v>665</v>
      </c>
      <c r="D1424" s="47"/>
      <c r="E1424" s="54"/>
      <c r="F1424" s="359"/>
      <c r="G1424" s="360"/>
    </row>
    <row r="1425" spans="1:7" s="41" customFormat="1" ht="12" customHeight="1" x14ac:dyDescent="0.25">
      <c r="A1425" s="41">
        <v>1823</v>
      </c>
      <c r="B1425" s="142"/>
      <c r="C1425" s="50"/>
      <c r="D1425" s="50"/>
      <c r="E1425" s="51"/>
      <c r="F1425" s="348"/>
      <c r="G1425" s="349"/>
    </row>
    <row r="1426" spans="1:7" s="41" customFormat="1" ht="12" customHeight="1" x14ac:dyDescent="0.25">
      <c r="B1426" s="144"/>
      <c r="C1426" s="55" t="s">
        <v>666</v>
      </c>
      <c r="D1426" s="56" t="s">
        <v>15</v>
      </c>
      <c r="E1426" s="54">
        <v>5</v>
      </c>
      <c r="F1426" s="359"/>
      <c r="G1426" s="349">
        <f>E1426*F1426</f>
        <v>0</v>
      </c>
    </row>
    <row r="1427" spans="1:7" s="41" customFormat="1" ht="12" customHeight="1" x14ac:dyDescent="0.25">
      <c r="A1427" s="41">
        <v>1824</v>
      </c>
      <c r="B1427" s="142"/>
      <c r="C1427" s="50"/>
      <c r="D1427" s="50"/>
      <c r="E1427" s="51"/>
      <c r="F1427" s="348"/>
      <c r="G1427" s="349"/>
    </row>
    <row r="1428" spans="1:7" s="41" customFormat="1" ht="12" customHeight="1" x14ac:dyDescent="0.25">
      <c r="B1428" s="146" t="s">
        <v>667</v>
      </c>
      <c r="C1428" s="55" t="s">
        <v>668</v>
      </c>
      <c r="D1428" s="47"/>
      <c r="E1428" s="48"/>
      <c r="F1428" s="359"/>
      <c r="G1428" s="349"/>
    </row>
    <row r="1429" spans="1:7" s="41" customFormat="1" ht="12" customHeight="1" x14ac:dyDescent="0.25">
      <c r="A1429" s="41">
        <v>1825</v>
      </c>
      <c r="B1429" s="142"/>
      <c r="C1429" s="50"/>
      <c r="D1429" s="50"/>
      <c r="E1429" s="51"/>
      <c r="F1429" s="348"/>
      <c r="G1429" s="349"/>
    </row>
    <row r="1430" spans="1:7" s="41" customFormat="1" ht="12" customHeight="1" x14ac:dyDescent="0.25">
      <c r="B1430" s="144"/>
      <c r="C1430" s="55" t="s">
        <v>669</v>
      </c>
      <c r="D1430" s="56" t="s">
        <v>35</v>
      </c>
      <c r="E1430" s="54"/>
      <c r="F1430" s="359">
        <v>1139304</v>
      </c>
      <c r="G1430" s="176" t="s">
        <v>263</v>
      </c>
    </row>
    <row r="1431" spans="1:7" s="41" customFormat="1" ht="12" customHeight="1" x14ac:dyDescent="0.25">
      <c r="A1431" s="41">
        <v>1801</v>
      </c>
      <c r="B1431" s="142"/>
      <c r="C1431" s="50"/>
      <c r="D1431" s="50"/>
      <c r="E1431" s="51"/>
      <c r="F1431" s="348"/>
      <c r="G1431" s="349"/>
    </row>
    <row r="1432" spans="1:7" s="41" customFormat="1" ht="12" customHeight="1" x14ac:dyDescent="0.25">
      <c r="B1432" s="144"/>
      <c r="C1432" s="55" t="s">
        <v>670</v>
      </c>
      <c r="D1432" s="56" t="s">
        <v>25</v>
      </c>
      <c r="E1432" s="54">
        <f>F1430</f>
        <v>1139304</v>
      </c>
      <c r="F1432" s="364"/>
      <c r="G1432" s="176" t="s">
        <v>263</v>
      </c>
    </row>
    <row r="1433" spans="1:7" s="41" customFormat="1" ht="12" customHeight="1" x14ac:dyDescent="0.25">
      <c r="A1433" s="41">
        <v>1802</v>
      </c>
      <c r="B1433" s="142"/>
      <c r="C1433" s="50"/>
      <c r="D1433" s="50"/>
      <c r="E1433" s="51"/>
      <c r="F1433" s="348"/>
      <c r="G1433" s="349"/>
    </row>
    <row r="1434" spans="1:7" s="41" customFormat="1" ht="12" customHeight="1" x14ac:dyDescent="0.25">
      <c r="B1434" s="146" t="s">
        <v>671</v>
      </c>
      <c r="C1434" s="55" t="s">
        <v>672</v>
      </c>
      <c r="D1434" s="56" t="s">
        <v>15</v>
      </c>
      <c r="E1434" s="54">
        <v>0</v>
      </c>
      <c r="F1434" s="359"/>
      <c r="G1434" s="176" t="s">
        <v>263</v>
      </c>
    </row>
    <row r="1435" spans="1:7" s="41" customFormat="1" ht="24" customHeight="1" x14ac:dyDescent="0.25">
      <c r="A1435" s="41">
        <v>1803</v>
      </c>
      <c r="B1435" s="142"/>
      <c r="C1435" s="65"/>
      <c r="D1435" s="50"/>
      <c r="E1435" s="51"/>
      <c r="F1435" s="348"/>
      <c r="G1435" s="349"/>
    </row>
    <row r="1436" spans="1:7" s="41" customFormat="1" ht="12" customHeight="1" x14ac:dyDescent="0.25">
      <c r="B1436" s="144"/>
      <c r="C1436" s="66"/>
      <c r="D1436" s="47"/>
      <c r="E1436" s="48"/>
      <c r="F1436" s="348"/>
      <c r="G1436" s="349"/>
    </row>
    <row r="1437" spans="1:7" s="41" customFormat="1" ht="12" customHeight="1" x14ac:dyDescent="0.25">
      <c r="A1437" s="41">
        <v>1804</v>
      </c>
      <c r="B1437" s="142"/>
      <c r="C1437" s="65"/>
      <c r="D1437" s="50"/>
      <c r="E1437" s="51"/>
      <c r="F1437" s="348"/>
      <c r="G1437" s="349"/>
    </row>
    <row r="1438" spans="1:7" s="41" customFormat="1" ht="12" customHeight="1" x14ac:dyDescent="0.25">
      <c r="B1438" s="144"/>
      <c r="C1438" s="66"/>
      <c r="D1438" s="56"/>
      <c r="E1438" s="54"/>
      <c r="F1438" s="351"/>
      <c r="G1438" s="360"/>
    </row>
    <row r="1439" spans="1:7" s="41" customFormat="1" ht="12" customHeight="1" x14ac:dyDescent="0.25">
      <c r="A1439" s="41">
        <v>1805</v>
      </c>
      <c r="B1439" s="142"/>
      <c r="C1439" s="65"/>
      <c r="D1439" s="50"/>
      <c r="E1439" s="51"/>
      <c r="F1439" s="348"/>
      <c r="G1439" s="349"/>
    </row>
    <row r="1440" spans="1:7" s="41" customFormat="1" ht="12" customHeight="1" x14ac:dyDescent="0.25">
      <c r="B1440" s="144"/>
      <c r="C1440" s="66"/>
      <c r="D1440" s="56"/>
      <c r="E1440" s="54"/>
      <c r="F1440" s="351"/>
      <c r="G1440" s="360"/>
    </row>
    <row r="1441" spans="1:7" s="41" customFormat="1" ht="12" customHeight="1" x14ac:dyDescent="0.25">
      <c r="A1441" s="41">
        <v>1806</v>
      </c>
      <c r="B1441" s="142"/>
      <c r="C1441" s="65"/>
      <c r="D1441" s="50"/>
      <c r="E1441" s="51"/>
      <c r="F1441" s="348"/>
      <c r="G1441" s="349"/>
    </row>
    <row r="1442" spans="1:7" s="41" customFormat="1" ht="12" customHeight="1" x14ac:dyDescent="0.25">
      <c r="B1442" s="144"/>
      <c r="C1442" s="66"/>
      <c r="D1442" s="56"/>
      <c r="E1442" s="54"/>
      <c r="F1442" s="351"/>
      <c r="G1442" s="360"/>
    </row>
    <row r="1443" spans="1:7" s="41" customFormat="1" ht="12" customHeight="1" x14ac:dyDescent="0.25">
      <c r="A1443" s="41">
        <v>1807</v>
      </c>
      <c r="B1443" s="142"/>
      <c r="C1443" s="65"/>
      <c r="D1443" s="50"/>
      <c r="E1443" s="51"/>
      <c r="F1443" s="348"/>
      <c r="G1443" s="349"/>
    </row>
    <row r="1444" spans="1:7" s="41" customFormat="1" ht="12" customHeight="1" x14ac:dyDescent="0.25">
      <c r="B1444" s="144"/>
      <c r="C1444" s="66"/>
      <c r="D1444" s="47"/>
      <c r="E1444" s="48"/>
      <c r="F1444" s="348"/>
      <c r="G1444" s="349"/>
    </row>
    <row r="1445" spans="1:7" s="41" customFormat="1" ht="12" customHeight="1" x14ac:dyDescent="0.25">
      <c r="A1445" s="41">
        <v>1808</v>
      </c>
      <c r="B1445" s="142"/>
      <c r="C1445" s="65"/>
      <c r="D1445" s="50"/>
      <c r="E1445" s="51"/>
      <c r="F1445" s="348"/>
      <c r="G1445" s="349"/>
    </row>
    <row r="1446" spans="1:7" s="41" customFormat="1" ht="12" customHeight="1" x14ac:dyDescent="0.25">
      <c r="B1446" s="144"/>
      <c r="C1446" s="66"/>
      <c r="D1446" s="56"/>
      <c r="E1446" s="54"/>
      <c r="F1446" s="351"/>
      <c r="G1446" s="360"/>
    </row>
    <row r="1447" spans="1:7" s="41" customFormat="1" ht="12" customHeight="1" x14ac:dyDescent="0.25">
      <c r="A1447" s="41">
        <v>1826</v>
      </c>
      <c r="B1447" s="142"/>
      <c r="C1447" s="65"/>
      <c r="D1447" s="50"/>
      <c r="E1447" s="51"/>
      <c r="F1447" s="348"/>
      <c r="G1447" s="349"/>
    </row>
    <row r="1448" spans="1:7" s="41" customFormat="1" ht="12" customHeight="1" x14ac:dyDescent="0.25">
      <c r="B1448" s="144"/>
      <c r="C1448" s="66"/>
      <c r="D1448" s="56"/>
      <c r="E1448" s="54"/>
      <c r="F1448" s="351"/>
      <c r="G1448" s="360"/>
    </row>
    <row r="1449" spans="1:7" s="41" customFormat="1" ht="12" customHeight="1" x14ac:dyDescent="0.25">
      <c r="A1449" s="41">
        <v>1827</v>
      </c>
      <c r="B1449" s="142"/>
      <c r="C1449" s="65"/>
      <c r="D1449" s="50"/>
      <c r="E1449" s="51"/>
      <c r="F1449" s="348"/>
      <c r="G1449" s="349"/>
    </row>
    <row r="1450" spans="1:7" s="41" customFormat="1" ht="12" customHeight="1" x14ac:dyDescent="0.25">
      <c r="B1450" s="144"/>
      <c r="C1450" s="66"/>
      <c r="D1450" s="47"/>
      <c r="E1450" s="48"/>
      <c r="F1450" s="348"/>
      <c r="G1450" s="349"/>
    </row>
    <row r="1451" spans="1:7" s="41" customFormat="1" ht="12" customHeight="1" x14ac:dyDescent="0.25">
      <c r="A1451" s="41">
        <v>1828</v>
      </c>
      <c r="B1451" s="142"/>
      <c r="C1451" s="65"/>
      <c r="D1451" s="50"/>
      <c r="E1451" s="51"/>
      <c r="F1451" s="348"/>
      <c r="G1451" s="349"/>
    </row>
    <row r="1452" spans="1:7" s="41" customFormat="1" ht="12" customHeight="1" x14ac:dyDescent="0.25">
      <c r="B1452" s="144"/>
      <c r="C1452" s="66"/>
      <c r="D1452" s="56"/>
      <c r="E1452" s="54"/>
      <c r="F1452" s="351"/>
      <c r="G1452" s="360"/>
    </row>
    <row r="1453" spans="1:7" s="41" customFormat="1" ht="12" customHeight="1" x14ac:dyDescent="0.25">
      <c r="A1453" s="41">
        <v>1829</v>
      </c>
      <c r="B1453" s="142"/>
      <c r="C1453" s="65"/>
      <c r="D1453" s="50"/>
      <c r="E1453" s="51"/>
      <c r="F1453" s="348"/>
      <c r="G1453" s="349"/>
    </row>
    <row r="1454" spans="1:7" s="41" customFormat="1" ht="12" customHeight="1" x14ac:dyDescent="0.25">
      <c r="B1454" s="144"/>
      <c r="C1454" s="66"/>
      <c r="D1454" s="56"/>
      <c r="E1454" s="54"/>
      <c r="F1454" s="351"/>
      <c r="G1454" s="360"/>
    </row>
    <row r="1455" spans="1:7" s="41" customFormat="1" ht="12" customHeight="1" x14ac:dyDescent="0.25">
      <c r="A1455" s="41">
        <v>1830</v>
      </c>
      <c r="B1455" s="142"/>
      <c r="C1455" s="65"/>
      <c r="D1455" s="50"/>
      <c r="E1455" s="51"/>
      <c r="F1455" s="348"/>
      <c r="G1455" s="349"/>
    </row>
    <row r="1456" spans="1:7" s="41" customFormat="1" ht="12" customHeight="1" x14ac:dyDescent="0.25">
      <c r="B1456" s="144"/>
      <c r="C1456" s="66"/>
      <c r="D1456" s="56"/>
      <c r="E1456" s="54"/>
      <c r="F1456" s="351"/>
      <c r="G1456" s="360"/>
    </row>
    <row r="1457" spans="1:7" s="41" customFormat="1" ht="12" customHeight="1" x14ac:dyDescent="0.25">
      <c r="A1457" s="41">
        <v>1831</v>
      </c>
      <c r="B1457" s="142"/>
      <c r="C1457" s="65"/>
      <c r="D1457" s="50"/>
      <c r="E1457" s="51"/>
      <c r="F1457" s="348"/>
      <c r="G1457" s="349"/>
    </row>
    <row r="1458" spans="1:7" s="41" customFormat="1" ht="12" customHeight="1" x14ac:dyDescent="0.25">
      <c r="B1458" s="144"/>
      <c r="C1458" s="66"/>
      <c r="D1458" s="56"/>
      <c r="E1458" s="54"/>
      <c r="F1458" s="351"/>
      <c r="G1458" s="360"/>
    </row>
    <row r="1459" spans="1:7" s="41" customFormat="1" ht="12" customHeight="1" x14ac:dyDescent="0.25">
      <c r="A1459" s="41">
        <v>1832</v>
      </c>
      <c r="B1459" s="142"/>
      <c r="C1459" s="65"/>
      <c r="D1459" s="50"/>
      <c r="E1459" s="51"/>
      <c r="F1459" s="348"/>
      <c r="G1459" s="349"/>
    </row>
    <row r="1460" spans="1:7" s="59" customFormat="1" ht="20.100000000000001" customHeight="1" x14ac:dyDescent="0.25">
      <c r="B1460" s="144"/>
      <c r="C1460" s="66"/>
      <c r="D1460" s="56"/>
      <c r="E1460" s="54"/>
      <c r="F1460" s="351"/>
      <c r="G1460" s="360"/>
    </row>
    <row r="1461" spans="1:7" s="1" customFormat="1" ht="12" customHeight="1" x14ac:dyDescent="0.2">
      <c r="B1461" s="142"/>
      <c r="C1461" s="65"/>
      <c r="D1461" s="50"/>
      <c r="E1461" s="51"/>
      <c r="F1461" s="348"/>
      <c r="G1461" s="349"/>
    </row>
    <row r="1462" spans="1:7" s="36" customFormat="1" ht="15" customHeight="1" x14ac:dyDescent="0.2">
      <c r="B1462" s="164"/>
      <c r="C1462" s="66"/>
      <c r="D1462" s="47"/>
      <c r="E1462" s="48"/>
      <c r="F1462" s="348"/>
      <c r="G1462" s="349"/>
    </row>
    <row r="1463" spans="1:7" s="36" customFormat="1" ht="15" customHeight="1" x14ac:dyDescent="0.2">
      <c r="B1463" s="142"/>
      <c r="C1463" s="65"/>
      <c r="D1463" s="50"/>
      <c r="E1463" s="51"/>
      <c r="F1463" s="348"/>
      <c r="G1463" s="349"/>
    </row>
    <row r="1464" spans="1:7" s="1" customFormat="1" ht="15" customHeight="1" x14ac:dyDescent="0.2">
      <c r="B1464" s="144"/>
      <c r="C1464" s="66"/>
      <c r="D1464" s="56"/>
      <c r="E1464" s="54"/>
      <c r="F1464" s="351"/>
      <c r="G1464" s="360"/>
    </row>
    <row r="1465" spans="1:7" s="41" customFormat="1" ht="15.4" customHeight="1" x14ac:dyDescent="0.25">
      <c r="B1465" s="142"/>
      <c r="C1465" s="65"/>
      <c r="D1465" s="50"/>
      <c r="E1465" s="51"/>
      <c r="F1465" s="348"/>
      <c r="G1465" s="349"/>
    </row>
    <row r="1466" spans="1:7" s="41" customFormat="1" ht="12" customHeight="1" x14ac:dyDescent="0.25">
      <c r="A1466" s="41">
        <v>1841</v>
      </c>
      <c r="B1466" s="144"/>
      <c r="C1466" s="66"/>
      <c r="D1466" s="56"/>
      <c r="E1466" s="54"/>
      <c r="F1466" s="351"/>
      <c r="G1466" s="360"/>
    </row>
    <row r="1467" spans="1:7" s="41" customFormat="1" ht="12" customHeight="1" x14ac:dyDescent="0.25">
      <c r="B1467" s="142"/>
      <c r="C1467" s="65"/>
      <c r="D1467" s="50"/>
      <c r="E1467" s="51"/>
      <c r="F1467" s="348"/>
      <c r="G1467" s="349"/>
    </row>
    <row r="1468" spans="1:7" s="41" customFormat="1" ht="12" customHeight="1" x14ac:dyDescent="0.25">
      <c r="A1468" s="41">
        <v>1858</v>
      </c>
      <c r="B1468" s="146"/>
      <c r="C1468" s="55"/>
      <c r="D1468" s="47"/>
      <c r="E1468" s="48"/>
      <c r="F1468" s="348"/>
      <c r="G1468" s="349"/>
    </row>
    <row r="1469" spans="1:7" s="41" customFormat="1" ht="12" customHeight="1" x14ac:dyDescent="0.25">
      <c r="B1469" s="60" t="s">
        <v>54</v>
      </c>
      <c r="C1469" s="61"/>
      <c r="D1469" s="61"/>
      <c r="E1469" s="62"/>
      <c r="F1469" s="354"/>
      <c r="G1469" s="355">
        <f>SUM(G1406:G1468)</f>
        <v>0</v>
      </c>
    </row>
    <row r="1470" spans="1:7" s="41" customFormat="1" ht="12" customHeight="1" x14ac:dyDescent="0.2">
      <c r="A1470" s="41">
        <v>1859</v>
      </c>
      <c r="B1470" s="1"/>
      <c r="C1470" s="1"/>
      <c r="D1470" s="63">
        <f>+D1401+1</f>
        <v>27</v>
      </c>
      <c r="E1470" s="43"/>
      <c r="F1470" s="344"/>
      <c r="G1470" s="356"/>
    </row>
    <row r="1471" spans="1:7" s="41" customFormat="1" ht="12" customHeight="1" x14ac:dyDescent="0.2">
      <c r="B1471" s="72" t="s">
        <v>153</v>
      </c>
      <c r="C1471" s="36"/>
      <c r="D1471" s="36"/>
      <c r="E1471" s="39"/>
      <c r="F1471" s="342"/>
      <c r="G1471" s="343"/>
    </row>
    <row r="1472" spans="1:7" s="41" customFormat="1" ht="12" customHeight="1" x14ac:dyDescent="0.2">
      <c r="A1472" s="41">
        <v>1860</v>
      </c>
      <c r="B1472" s="73" t="s">
        <v>154</v>
      </c>
      <c r="C1472" s="36"/>
      <c r="D1472" s="36"/>
      <c r="E1472" s="39"/>
      <c r="F1472" s="342"/>
      <c r="G1472" s="343"/>
    </row>
    <row r="1473" spans="1:7" s="41" customFormat="1" ht="12" customHeight="1" x14ac:dyDescent="0.2">
      <c r="B1473" s="1"/>
      <c r="C1473" s="1"/>
      <c r="D1473" s="1"/>
      <c r="E1473" s="43"/>
      <c r="F1473" s="344"/>
      <c r="G1473" s="345"/>
    </row>
    <row r="1474" spans="1:7" s="41" customFormat="1" ht="12" customHeight="1" x14ac:dyDescent="0.25">
      <c r="A1474" s="41">
        <v>1861</v>
      </c>
      <c r="B1474" s="44" t="s">
        <v>155</v>
      </c>
      <c r="C1474" s="44" t="s">
        <v>156</v>
      </c>
      <c r="D1474" s="44" t="s">
        <v>157</v>
      </c>
      <c r="E1474" s="45" t="s">
        <v>158</v>
      </c>
      <c r="F1474" s="357" t="s">
        <v>159</v>
      </c>
      <c r="G1474" s="358" t="s">
        <v>1309</v>
      </c>
    </row>
    <row r="1475" spans="1:7" s="41" customFormat="1" ht="12" customHeight="1" x14ac:dyDescent="0.25">
      <c r="B1475" s="141" t="s">
        <v>673</v>
      </c>
      <c r="C1475" s="46" t="s">
        <v>674</v>
      </c>
      <c r="D1475" s="47"/>
      <c r="E1475" s="48"/>
      <c r="F1475" s="348"/>
      <c r="G1475" s="349"/>
    </row>
    <row r="1476" spans="1:7" s="41" customFormat="1" ht="12" customHeight="1" x14ac:dyDescent="0.25">
      <c r="A1476" s="41">
        <v>1862</v>
      </c>
      <c r="B1476" s="142"/>
      <c r="C1476" s="50"/>
      <c r="D1476" s="50"/>
      <c r="E1476" s="51"/>
      <c r="F1476" s="348"/>
      <c r="G1476" s="349"/>
    </row>
    <row r="1477" spans="1:7" s="41" customFormat="1" ht="12" customHeight="1" x14ac:dyDescent="0.25">
      <c r="B1477" s="141" t="s">
        <v>675</v>
      </c>
      <c r="C1477" s="46" t="s">
        <v>676</v>
      </c>
      <c r="D1477" s="47"/>
      <c r="E1477" s="48"/>
      <c r="F1477" s="348"/>
      <c r="G1477" s="349"/>
    </row>
    <row r="1478" spans="1:7" s="41" customFormat="1" ht="12" customHeight="1" x14ac:dyDescent="0.25">
      <c r="A1478" s="41">
        <v>1863</v>
      </c>
      <c r="B1478" s="142"/>
      <c r="C1478" s="50"/>
      <c r="D1478" s="50"/>
      <c r="E1478" s="51"/>
      <c r="F1478" s="348"/>
      <c r="G1478" s="349"/>
    </row>
    <row r="1479" spans="1:7" s="41" customFormat="1" ht="12" customHeight="1" x14ac:dyDescent="0.25">
      <c r="B1479" s="144"/>
      <c r="C1479" s="55" t="s">
        <v>677</v>
      </c>
      <c r="D1479" s="56" t="s">
        <v>15</v>
      </c>
      <c r="E1479" s="54">
        <v>0</v>
      </c>
      <c r="F1479" s="359"/>
      <c r="G1479" s="176" t="s">
        <v>263</v>
      </c>
    </row>
    <row r="1480" spans="1:7" s="41" customFormat="1" ht="12" customHeight="1" x14ac:dyDescent="0.25">
      <c r="A1480" s="41">
        <v>1864</v>
      </c>
      <c r="B1480" s="142"/>
      <c r="C1480" s="50"/>
      <c r="D1480" s="50"/>
      <c r="E1480" s="51"/>
      <c r="F1480" s="348"/>
      <c r="G1480" s="349"/>
    </row>
    <row r="1481" spans="1:7" s="41" customFormat="1" ht="12" customHeight="1" x14ac:dyDescent="0.25">
      <c r="B1481" s="141" t="s">
        <v>678</v>
      </c>
      <c r="C1481" s="46" t="s">
        <v>679</v>
      </c>
      <c r="D1481" s="56" t="s">
        <v>66</v>
      </c>
      <c r="E1481" s="54">
        <v>0</v>
      </c>
      <c r="F1481" s="359"/>
      <c r="G1481" s="176" t="s">
        <v>263</v>
      </c>
    </row>
    <row r="1482" spans="1:7" s="41" customFormat="1" ht="12" customHeight="1" x14ac:dyDescent="0.25">
      <c r="A1482" s="41">
        <v>1865</v>
      </c>
      <c r="B1482" s="142"/>
      <c r="C1482" s="50"/>
      <c r="D1482" s="50"/>
      <c r="E1482" s="51"/>
      <c r="F1482" s="348"/>
      <c r="G1482" s="349"/>
    </row>
    <row r="1483" spans="1:7" s="41" customFormat="1" ht="12" customHeight="1" x14ac:dyDescent="0.25">
      <c r="B1483" s="141" t="s">
        <v>680</v>
      </c>
      <c r="C1483" s="46" t="s">
        <v>681</v>
      </c>
      <c r="D1483" s="47"/>
      <c r="E1483" s="54"/>
      <c r="F1483" s="359"/>
      <c r="G1483" s="360"/>
    </row>
    <row r="1484" spans="1:7" s="41" customFormat="1" ht="12" customHeight="1" x14ac:dyDescent="0.25">
      <c r="A1484" s="41">
        <v>1842</v>
      </c>
      <c r="B1484" s="142"/>
      <c r="C1484" s="50"/>
      <c r="D1484" s="50"/>
      <c r="E1484" s="51"/>
      <c r="F1484" s="348"/>
      <c r="G1484" s="349"/>
    </row>
    <row r="1485" spans="1:7" s="41" customFormat="1" ht="12" customHeight="1" x14ac:dyDescent="0.25">
      <c r="B1485" s="144"/>
      <c r="C1485" s="55" t="s">
        <v>682</v>
      </c>
      <c r="D1485" s="47"/>
      <c r="E1485" s="48"/>
      <c r="F1485" s="359"/>
      <c r="G1485" s="349"/>
    </row>
    <row r="1486" spans="1:7" s="41" customFormat="1" ht="12" customHeight="1" x14ac:dyDescent="0.25">
      <c r="A1486" s="41">
        <v>1843</v>
      </c>
      <c r="B1486" s="142"/>
      <c r="C1486" s="50"/>
      <c r="D1486" s="50"/>
      <c r="E1486" s="51"/>
      <c r="F1486" s="348"/>
      <c r="G1486" s="349"/>
    </row>
    <row r="1487" spans="1:7" s="41" customFormat="1" ht="12" customHeight="1" x14ac:dyDescent="0.25">
      <c r="B1487" s="144"/>
      <c r="C1487" s="55" t="s">
        <v>683</v>
      </c>
      <c r="D1487" s="56" t="s">
        <v>15</v>
      </c>
      <c r="E1487" s="48"/>
      <c r="F1487" s="359"/>
      <c r="G1487" s="176" t="s">
        <v>263</v>
      </c>
    </row>
    <row r="1488" spans="1:7" s="41" customFormat="1" ht="12" customHeight="1" x14ac:dyDescent="0.25">
      <c r="A1488" s="41">
        <v>1844</v>
      </c>
      <c r="B1488" s="142"/>
      <c r="C1488" s="50"/>
      <c r="D1488" s="50"/>
      <c r="E1488" s="51"/>
      <c r="F1488" s="348"/>
      <c r="G1488" s="349"/>
    </row>
    <row r="1489" spans="1:7" s="41" customFormat="1" ht="12" customHeight="1" x14ac:dyDescent="0.25">
      <c r="B1489" s="144"/>
      <c r="C1489" s="55" t="s">
        <v>684</v>
      </c>
      <c r="D1489" s="56" t="s">
        <v>15</v>
      </c>
      <c r="E1489" s="48"/>
      <c r="F1489" s="359"/>
      <c r="G1489" s="176" t="s">
        <v>263</v>
      </c>
    </row>
    <row r="1490" spans="1:7" s="41" customFormat="1" ht="12" customHeight="1" x14ac:dyDescent="0.25">
      <c r="A1490" s="41">
        <v>1845</v>
      </c>
      <c r="B1490" s="142"/>
      <c r="C1490" s="50"/>
      <c r="D1490" s="50"/>
      <c r="E1490" s="51"/>
      <c r="F1490" s="348"/>
      <c r="G1490" s="349"/>
    </row>
    <row r="1491" spans="1:7" s="41" customFormat="1" ht="12" customHeight="1" x14ac:dyDescent="0.25">
      <c r="B1491" s="144"/>
      <c r="C1491" s="55" t="s">
        <v>685</v>
      </c>
      <c r="D1491" s="47"/>
      <c r="E1491" s="54">
        <v>0</v>
      </c>
      <c r="F1491" s="359"/>
      <c r="G1491" s="349"/>
    </row>
    <row r="1492" spans="1:7" s="41" customFormat="1" ht="12" customHeight="1" x14ac:dyDescent="0.25">
      <c r="A1492" s="41">
        <v>1846</v>
      </c>
      <c r="B1492" s="142"/>
      <c r="C1492" s="50"/>
      <c r="D1492" s="50"/>
      <c r="E1492" s="51"/>
      <c r="F1492" s="348"/>
      <c r="G1492" s="349"/>
    </row>
    <row r="1493" spans="1:7" s="41" customFormat="1" ht="12" customHeight="1" x14ac:dyDescent="0.25">
      <c r="B1493" s="144"/>
      <c r="C1493" s="55" t="s">
        <v>686</v>
      </c>
      <c r="D1493" s="56" t="s">
        <v>15</v>
      </c>
      <c r="E1493" s="54">
        <v>0</v>
      </c>
      <c r="F1493" s="359"/>
      <c r="G1493" s="176" t="s">
        <v>263</v>
      </c>
    </row>
    <row r="1494" spans="1:7" s="41" customFormat="1" ht="12" customHeight="1" x14ac:dyDescent="0.25">
      <c r="A1494" s="41">
        <v>1847</v>
      </c>
      <c r="B1494" s="142"/>
      <c r="C1494" s="50"/>
      <c r="D1494" s="50"/>
      <c r="E1494" s="51"/>
      <c r="F1494" s="348"/>
      <c r="G1494" s="349"/>
    </row>
    <row r="1495" spans="1:7" s="41" customFormat="1" ht="12" customHeight="1" x14ac:dyDescent="0.25">
      <c r="B1495" s="141" t="s">
        <v>687</v>
      </c>
      <c r="C1495" s="46" t="s">
        <v>688</v>
      </c>
      <c r="D1495" s="56" t="s">
        <v>66</v>
      </c>
      <c r="E1495" s="54">
        <v>0</v>
      </c>
      <c r="F1495" s="359"/>
      <c r="G1495" s="176" t="s">
        <v>263</v>
      </c>
    </row>
    <row r="1496" spans="1:7" s="41" customFormat="1" ht="12" customHeight="1" x14ac:dyDescent="0.25">
      <c r="A1496" s="41">
        <v>1848</v>
      </c>
      <c r="B1496" s="163"/>
      <c r="C1496" s="65"/>
      <c r="D1496" s="50"/>
      <c r="E1496" s="51"/>
      <c r="F1496" s="348"/>
      <c r="G1496" s="349"/>
    </row>
    <row r="1497" spans="1:7" s="41" customFormat="1" ht="12" customHeight="1" x14ac:dyDescent="0.25">
      <c r="B1497" s="165"/>
      <c r="C1497" s="66"/>
      <c r="D1497" s="56"/>
      <c r="E1497" s="54"/>
      <c r="F1497" s="351"/>
      <c r="G1497" s="360"/>
    </row>
    <row r="1498" spans="1:7" s="41" customFormat="1" ht="12" customHeight="1" x14ac:dyDescent="0.25">
      <c r="A1498" s="41">
        <v>1849</v>
      </c>
      <c r="B1498" s="163"/>
      <c r="C1498" s="65"/>
      <c r="D1498" s="50"/>
      <c r="E1498" s="51"/>
      <c r="F1498" s="348"/>
      <c r="G1498" s="349"/>
    </row>
    <row r="1499" spans="1:7" s="41" customFormat="1" ht="12" customHeight="1" x14ac:dyDescent="0.25">
      <c r="B1499" s="165"/>
      <c r="C1499" s="66"/>
      <c r="D1499" s="47"/>
      <c r="E1499" s="48"/>
      <c r="F1499" s="348"/>
      <c r="G1499" s="349"/>
    </row>
    <row r="1500" spans="1:7" s="41" customFormat="1" ht="12" customHeight="1" x14ac:dyDescent="0.25">
      <c r="A1500" s="41">
        <v>1866</v>
      </c>
      <c r="B1500" s="163"/>
      <c r="C1500" s="65"/>
      <c r="D1500" s="50"/>
      <c r="E1500" s="51"/>
      <c r="F1500" s="348"/>
      <c r="G1500" s="349"/>
    </row>
    <row r="1501" spans="1:7" s="41" customFormat="1" ht="12" customHeight="1" x14ac:dyDescent="0.25">
      <c r="B1501" s="165"/>
      <c r="C1501" s="66"/>
      <c r="D1501" s="56"/>
      <c r="E1501" s="54"/>
      <c r="F1501" s="351"/>
      <c r="G1501" s="360"/>
    </row>
    <row r="1502" spans="1:7" s="41" customFormat="1" ht="12" customHeight="1" x14ac:dyDescent="0.25">
      <c r="A1502" s="41">
        <v>1867</v>
      </c>
      <c r="B1502" s="163"/>
      <c r="C1502" s="65"/>
      <c r="D1502" s="50"/>
      <c r="E1502" s="51"/>
      <c r="F1502" s="348"/>
      <c r="G1502" s="349"/>
    </row>
    <row r="1503" spans="1:7" s="41" customFormat="1" ht="12" customHeight="1" x14ac:dyDescent="0.25">
      <c r="B1503" s="165"/>
      <c r="C1503" s="66"/>
      <c r="D1503" s="56"/>
      <c r="E1503" s="54"/>
      <c r="F1503" s="351"/>
      <c r="G1503" s="360"/>
    </row>
    <row r="1504" spans="1:7" s="41" customFormat="1" ht="12" customHeight="1" x14ac:dyDescent="0.25">
      <c r="A1504" s="41">
        <v>1868</v>
      </c>
      <c r="B1504" s="163"/>
      <c r="C1504" s="65"/>
      <c r="D1504" s="50"/>
      <c r="E1504" s="51"/>
      <c r="F1504" s="348"/>
      <c r="G1504" s="349"/>
    </row>
    <row r="1505" spans="1:7" s="41" customFormat="1" ht="12" customHeight="1" x14ac:dyDescent="0.25">
      <c r="B1505" s="165"/>
      <c r="C1505" s="66"/>
      <c r="D1505" s="56"/>
      <c r="E1505" s="54"/>
      <c r="F1505" s="351"/>
      <c r="G1505" s="360"/>
    </row>
    <row r="1506" spans="1:7" s="41" customFormat="1" ht="12" customHeight="1" x14ac:dyDescent="0.25">
      <c r="A1506" s="41">
        <v>1869</v>
      </c>
      <c r="B1506" s="163"/>
      <c r="C1506" s="65"/>
      <c r="D1506" s="50"/>
      <c r="E1506" s="51"/>
      <c r="F1506" s="348"/>
      <c r="G1506" s="349"/>
    </row>
    <row r="1507" spans="1:7" s="41" customFormat="1" ht="12" customHeight="1" x14ac:dyDescent="0.25">
      <c r="B1507" s="165"/>
      <c r="C1507" s="66"/>
      <c r="D1507" s="56"/>
      <c r="E1507" s="54"/>
      <c r="F1507" s="351"/>
      <c r="G1507" s="360"/>
    </row>
    <row r="1508" spans="1:7" s="41" customFormat="1" ht="12" customHeight="1" x14ac:dyDescent="0.25">
      <c r="A1508" s="41">
        <v>1870</v>
      </c>
      <c r="B1508" s="163"/>
      <c r="C1508" s="65"/>
      <c r="D1508" s="50"/>
      <c r="E1508" s="51"/>
      <c r="F1508" s="348"/>
      <c r="G1508" s="349"/>
    </row>
    <row r="1509" spans="1:7" s="41" customFormat="1" ht="12" customHeight="1" x14ac:dyDescent="0.25">
      <c r="B1509" s="165"/>
      <c r="C1509" s="66"/>
      <c r="D1509" s="47"/>
      <c r="E1509" s="48"/>
      <c r="F1509" s="348"/>
      <c r="G1509" s="349"/>
    </row>
    <row r="1510" spans="1:7" s="41" customFormat="1" ht="24" customHeight="1" x14ac:dyDescent="0.25">
      <c r="A1510" s="41">
        <v>1871</v>
      </c>
      <c r="B1510" s="163"/>
      <c r="C1510" s="65"/>
      <c r="D1510" s="50"/>
      <c r="E1510" s="51"/>
      <c r="F1510" s="348"/>
      <c r="G1510" s="349"/>
    </row>
    <row r="1511" spans="1:7" s="41" customFormat="1" ht="12" customHeight="1" x14ac:dyDescent="0.25">
      <c r="B1511" s="165"/>
      <c r="C1511" s="55"/>
      <c r="D1511" s="56"/>
      <c r="E1511" s="54"/>
      <c r="F1511" s="351"/>
      <c r="G1511" s="360"/>
    </row>
    <row r="1512" spans="1:7" s="41" customFormat="1" ht="12" customHeight="1" x14ac:dyDescent="0.25">
      <c r="A1512" s="41">
        <v>1872</v>
      </c>
      <c r="B1512" s="163"/>
      <c r="C1512" s="65"/>
      <c r="D1512" s="50"/>
      <c r="E1512" s="51"/>
      <c r="F1512" s="348"/>
      <c r="G1512" s="349"/>
    </row>
    <row r="1513" spans="1:7" s="41" customFormat="1" ht="12" customHeight="1" x14ac:dyDescent="0.25">
      <c r="B1513" s="165"/>
      <c r="C1513" s="55"/>
      <c r="D1513" s="56"/>
      <c r="E1513" s="54"/>
      <c r="F1513" s="351"/>
      <c r="G1513" s="360"/>
    </row>
    <row r="1514" spans="1:7" s="41" customFormat="1" ht="12" customHeight="1" x14ac:dyDescent="0.25">
      <c r="A1514" s="41">
        <v>1873</v>
      </c>
      <c r="B1514" s="163"/>
      <c r="C1514" s="65"/>
      <c r="D1514" s="50"/>
      <c r="E1514" s="51"/>
      <c r="F1514" s="348"/>
      <c r="G1514" s="349"/>
    </row>
    <row r="1515" spans="1:7" s="41" customFormat="1" ht="12" customHeight="1" x14ac:dyDescent="0.25">
      <c r="B1515" s="165"/>
      <c r="C1515" s="66"/>
      <c r="D1515" s="56"/>
      <c r="E1515" s="54"/>
      <c r="F1515" s="351"/>
      <c r="G1515" s="360"/>
    </row>
    <row r="1516" spans="1:7" s="41" customFormat="1" ht="12" customHeight="1" x14ac:dyDescent="0.25">
      <c r="A1516" s="41">
        <v>1850</v>
      </c>
      <c r="B1516" s="163"/>
      <c r="C1516" s="65"/>
      <c r="D1516" s="50"/>
      <c r="E1516" s="51"/>
      <c r="F1516" s="348"/>
      <c r="G1516" s="349"/>
    </row>
    <row r="1517" spans="1:7" s="41" customFormat="1" ht="12" customHeight="1" x14ac:dyDescent="0.25">
      <c r="B1517" s="165"/>
      <c r="C1517" s="66"/>
      <c r="D1517" s="56"/>
      <c r="E1517" s="54"/>
      <c r="F1517" s="351"/>
      <c r="G1517" s="360"/>
    </row>
    <row r="1518" spans="1:7" s="41" customFormat="1" ht="12" customHeight="1" x14ac:dyDescent="0.25">
      <c r="A1518" s="41">
        <v>1851</v>
      </c>
      <c r="B1518" s="163"/>
      <c r="C1518" s="65"/>
      <c r="D1518" s="50"/>
      <c r="E1518" s="51"/>
      <c r="F1518" s="348"/>
      <c r="G1518" s="349"/>
    </row>
    <row r="1519" spans="1:7" s="41" customFormat="1" ht="12" customHeight="1" x14ac:dyDescent="0.25">
      <c r="B1519" s="165"/>
      <c r="C1519" s="66"/>
      <c r="D1519" s="56"/>
      <c r="E1519" s="54"/>
      <c r="F1519" s="351"/>
      <c r="G1519" s="360"/>
    </row>
    <row r="1520" spans="1:7" s="41" customFormat="1" ht="12" customHeight="1" x14ac:dyDescent="0.25">
      <c r="A1520" s="41">
        <v>1852</v>
      </c>
      <c r="B1520" s="163"/>
      <c r="C1520" s="65"/>
      <c r="D1520" s="50"/>
      <c r="E1520" s="51"/>
      <c r="F1520" s="348"/>
      <c r="G1520" s="349"/>
    </row>
    <row r="1521" spans="1:7" s="41" customFormat="1" ht="12" customHeight="1" x14ac:dyDescent="0.25">
      <c r="B1521" s="165"/>
      <c r="C1521" s="55"/>
      <c r="D1521" s="47"/>
      <c r="E1521" s="48"/>
      <c r="F1521" s="348"/>
      <c r="G1521" s="349"/>
    </row>
    <row r="1522" spans="1:7" s="41" customFormat="1" ht="12" customHeight="1" x14ac:dyDescent="0.25">
      <c r="A1522" s="41">
        <v>1853</v>
      </c>
      <c r="B1522" s="163"/>
      <c r="C1522" s="65"/>
      <c r="D1522" s="50"/>
      <c r="E1522" s="51"/>
      <c r="F1522" s="348"/>
      <c r="G1522" s="349"/>
    </row>
    <row r="1523" spans="1:7" s="41" customFormat="1" ht="12" customHeight="1" x14ac:dyDescent="0.25">
      <c r="B1523" s="165"/>
      <c r="C1523" s="66"/>
      <c r="D1523" s="47"/>
      <c r="E1523" s="48"/>
      <c r="F1523" s="348"/>
      <c r="G1523" s="349"/>
    </row>
    <row r="1524" spans="1:7" s="41" customFormat="1" ht="12" customHeight="1" x14ac:dyDescent="0.25">
      <c r="A1524" s="41">
        <v>1854</v>
      </c>
      <c r="B1524" s="163"/>
      <c r="C1524" s="65"/>
      <c r="D1524" s="50"/>
      <c r="E1524" s="51"/>
      <c r="F1524" s="348"/>
      <c r="G1524" s="349"/>
    </row>
    <row r="1525" spans="1:7" s="41" customFormat="1" ht="12" customHeight="1" x14ac:dyDescent="0.25">
      <c r="B1525" s="165"/>
      <c r="C1525" s="66"/>
      <c r="D1525" s="56"/>
      <c r="E1525" s="54"/>
      <c r="F1525" s="351"/>
      <c r="G1525" s="360"/>
    </row>
    <row r="1526" spans="1:7" s="41" customFormat="1" ht="12" customHeight="1" x14ac:dyDescent="0.25">
      <c r="A1526" s="41">
        <v>1855</v>
      </c>
      <c r="B1526" s="163"/>
      <c r="C1526" s="65"/>
      <c r="D1526" s="50"/>
      <c r="E1526" s="51"/>
      <c r="F1526" s="348"/>
      <c r="G1526" s="349"/>
    </row>
    <row r="1527" spans="1:7" s="41" customFormat="1" ht="12" customHeight="1" x14ac:dyDescent="0.25">
      <c r="B1527" s="165"/>
      <c r="C1527" s="55"/>
      <c r="D1527" s="56"/>
      <c r="E1527" s="54"/>
      <c r="F1527" s="351"/>
      <c r="G1527" s="360"/>
    </row>
    <row r="1528" spans="1:7" s="41" customFormat="1" ht="12" customHeight="1" x14ac:dyDescent="0.25">
      <c r="A1528" s="41">
        <v>1856</v>
      </c>
      <c r="B1528" s="163"/>
      <c r="C1528" s="65"/>
      <c r="D1528" s="50"/>
      <c r="E1528" s="51"/>
      <c r="F1528" s="348"/>
      <c r="G1528" s="349"/>
    </row>
    <row r="1529" spans="1:7" s="59" customFormat="1" ht="20.100000000000001" customHeight="1" x14ac:dyDescent="0.25">
      <c r="B1529" s="165"/>
      <c r="C1529" s="66"/>
      <c r="D1529" s="56"/>
      <c r="E1529" s="54"/>
      <c r="F1529" s="351"/>
      <c r="G1529" s="360"/>
    </row>
    <row r="1530" spans="1:7" s="1" customFormat="1" ht="12" customHeight="1" x14ac:dyDescent="0.2">
      <c r="B1530" s="163"/>
      <c r="C1530" s="65"/>
      <c r="D1530" s="50"/>
      <c r="E1530" s="51"/>
      <c r="F1530" s="348"/>
      <c r="G1530" s="349"/>
    </row>
    <row r="1531" spans="1:7" s="36" customFormat="1" ht="15" customHeight="1" x14ac:dyDescent="0.2">
      <c r="B1531" s="165"/>
      <c r="C1531" s="66"/>
      <c r="D1531" s="47"/>
      <c r="E1531" s="48"/>
      <c r="F1531" s="348"/>
      <c r="G1531" s="349"/>
    </row>
    <row r="1532" spans="1:7" s="36" customFormat="1" ht="15" customHeight="1" x14ac:dyDescent="0.2">
      <c r="B1532" s="163"/>
      <c r="C1532" s="65"/>
      <c r="D1532" s="50"/>
      <c r="E1532" s="51"/>
      <c r="F1532" s="348"/>
      <c r="G1532" s="349"/>
    </row>
    <row r="1533" spans="1:7" s="1" customFormat="1" ht="15" customHeight="1" x14ac:dyDescent="0.2">
      <c r="B1533" s="165"/>
      <c r="C1533" s="66"/>
      <c r="D1533" s="56"/>
      <c r="E1533" s="54"/>
      <c r="F1533" s="351"/>
      <c r="G1533" s="360"/>
    </row>
    <row r="1534" spans="1:7" s="41" customFormat="1" ht="15.4" customHeight="1" x14ac:dyDescent="0.25">
      <c r="B1534" s="163"/>
      <c r="C1534" s="65"/>
      <c r="D1534" s="50"/>
      <c r="E1534" s="51"/>
      <c r="F1534" s="348"/>
      <c r="G1534" s="349"/>
    </row>
    <row r="1535" spans="1:7" s="41" customFormat="1" ht="12" customHeight="1" x14ac:dyDescent="0.25">
      <c r="A1535" s="41">
        <v>1880</v>
      </c>
      <c r="B1535" s="165"/>
      <c r="C1535" s="66"/>
      <c r="D1535" s="56"/>
      <c r="E1535" s="54"/>
      <c r="F1535" s="351"/>
      <c r="G1535" s="360"/>
    </row>
    <row r="1536" spans="1:7" s="41" customFormat="1" ht="12" customHeight="1" x14ac:dyDescent="0.25">
      <c r="B1536" s="163"/>
      <c r="C1536" s="65"/>
      <c r="D1536" s="50"/>
      <c r="E1536" s="51"/>
      <c r="F1536" s="348"/>
      <c r="G1536" s="349"/>
    </row>
    <row r="1537" spans="1:7" s="41" customFormat="1" ht="12" customHeight="1" x14ac:dyDescent="0.25">
      <c r="A1537" s="41">
        <v>1881</v>
      </c>
      <c r="B1537" s="165"/>
      <c r="C1537" s="66"/>
      <c r="D1537" s="56"/>
      <c r="E1537" s="54"/>
      <c r="F1537" s="351"/>
      <c r="G1537" s="360"/>
    </row>
    <row r="1538" spans="1:7" s="41" customFormat="1" ht="12" customHeight="1" x14ac:dyDescent="0.25">
      <c r="B1538" s="60" t="s">
        <v>54</v>
      </c>
      <c r="C1538" s="61"/>
      <c r="D1538" s="61"/>
      <c r="E1538" s="62"/>
      <c r="F1538" s="354"/>
      <c r="G1538" s="355"/>
    </row>
    <row r="1539" spans="1:7" s="41" customFormat="1" ht="12" customHeight="1" x14ac:dyDescent="0.2">
      <c r="B1539" s="1"/>
      <c r="C1539" s="1"/>
      <c r="D1539" s="63">
        <f>+D1470+1</f>
        <v>28</v>
      </c>
      <c r="E1539" s="43"/>
      <c r="F1539" s="344"/>
      <c r="G1539" s="356"/>
    </row>
    <row r="1540" spans="1:7" s="41" customFormat="1" ht="12" customHeight="1" x14ac:dyDescent="0.2">
      <c r="B1540" s="72" t="s">
        <v>153</v>
      </c>
      <c r="C1540" s="36"/>
      <c r="D1540" s="36"/>
      <c r="E1540" s="39"/>
      <c r="F1540" s="342"/>
      <c r="G1540" s="343"/>
    </row>
    <row r="1541" spans="1:7" s="41" customFormat="1" ht="12" customHeight="1" x14ac:dyDescent="0.2">
      <c r="B1541" s="73" t="s">
        <v>154</v>
      </c>
      <c r="C1541" s="36"/>
      <c r="D1541" s="36"/>
      <c r="E1541" s="39"/>
      <c r="F1541" s="342"/>
      <c r="G1541" s="343"/>
    </row>
    <row r="1542" spans="1:7" s="41" customFormat="1" ht="12" customHeight="1" x14ac:dyDescent="0.2">
      <c r="B1542" s="1"/>
      <c r="C1542" s="1"/>
      <c r="D1542" s="1"/>
      <c r="E1542" s="43"/>
      <c r="F1542" s="344"/>
      <c r="G1542" s="345"/>
    </row>
    <row r="1543" spans="1:7" s="41" customFormat="1" ht="12" customHeight="1" x14ac:dyDescent="0.25">
      <c r="B1543" s="44" t="s">
        <v>155</v>
      </c>
      <c r="C1543" s="44" t="s">
        <v>156</v>
      </c>
      <c r="D1543" s="44" t="s">
        <v>157</v>
      </c>
      <c r="E1543" s="45" t="s">
        <v>158</v>
      </c>
      <c r="F1543" s="357" t="s">
        <v>159</v>
      </c>
      <c r="G1543" s="358" t="s">
        <v>1309</v>
      </c>
    </row>
    <row r="1544" spans="1:7" s="41" customFormat="1" ht="12" customHeight="1" x14ac:dyDescent="0.25">
      <c r="B1544" s="146" t="s">
        <v>689</v>
      </c>
      <c r="C1544" s="55" t="s">
        <v>690</v>
      </c>
      <c r="D1544" s="47"/>
      <c r="E1544" s="48"/>
      <c r="F1544" s="348"/>
      <c r="G1544" s="349"/>
    </row>
    <row r="1545" spans="1:7" s="41" customFormat="1" ht="12" customHeight="1" x14ac:dyDescent="0.25">
      <c r="B1545" s="142"/>
      <c r="C1545" s="50"/>
      <c r="D1545" s="50"/>
      <c r="E1545" s="51"/>
      <c r="F1545" s="348"/>
      <c r="G1545" s="349"/>
    </row>
    <row r="1546" spans="1:7" s="41" customFormat="1" ht="12" customHeight="1" x14ac:dyDescent="0.25">
      <c r="B1546" s="146" t="s">
        <v>691</v>
      </c>
      <c r="C1546" s="55" t="s">
        <v>692</v>
      </c>
      <c r="D1546" s="56" t="s">
        <v>75</v>
      </c>
      <c r="E1546" s="54">
        <v>0</v>
      </c>
      <c r="F1546" s="359"/>
      <c r="G1546" s="176" t="s">
        <v>263</v>
      </c>
    </row>
    <row r="1547" spans="1:7" s="41" customFormat="1" ht="12" customHeight="1" x14ac:dyDescent="0.25">
      <c r="B1547" s="142"/>
      <c r="C1547" s="50"/>
      <c r="D1547" s="50"/>
      <c r="E1547" s="51"/>
      <c r="F1547" s="348"/>
      <c r="G1547" s="349"/>
    </row>
    <row r="1548" spans="1:7" s="41" customFormat="1" ht="12" customHeight="1" x14ac:dyDescent="0.25">
      <c r="B1548" s="144"/>
      <c r="C1548" s="47"/>
      <c r="D1548" s="47"/>
      <c r="E1548" s="48"/>
      <c r="F1548" s="348"/>
      <c r="G1548" s="349"/>
    </row>
    <row r="1549" spans="1:7" s="41" customFormat="1" ht="12" customHeight="1" x14ac:dyDescent="0.25">
      <c r="B1549" s="142"/>
      <c r="C1549" s="50"/>
      <c r="D1549" s="50"/>
      <c r="E1549" s="51"/>
      <c r="F1549" s="348"/>
      <c r="G1549" s="349"/>
    </row>
    <row r="1550" spans="1:7" s="41" customFormat="1" ht="12" customHeight="1" x14ac:dyDescent="0.25">
      <c r="B1550" s="144"/>
      <c r="C1550" s="47"/>
      <c r="D1550" s="47"/>
      <c r="E1550" s="48"/>
      <c r="F1550" s="348"/>
      <c r="G1550" s="349"/>
    </row>
    <row r="1551" spans="1:7" s="41" customFormat="1" ht="12" customHeight="1" x14ac:dyDescent="0.25">
      <c r="B1551" s="142"/>
      <c r="C1551" s="50"/>
      <c r="D1551" s="50"/>
      <c r="E1551" s="51"/>
      <c r="F1551" s="348"/>
      <c r="G1551" s="349"/>
    </row>
    <row r="1552" spans="1:7" s="41" customFormat="1" ht="12" customHeight="1" x14ac:dyDescent="0.25">
      <c r="B1552" s="144"/>
      <c r="C1552" s="47"/>
      <c r="D1552" s="47"/>
      <c r="E1552" s="48"/>
      <c r="F1552" s="348"/>
      <c r="G1552" s="349"/>
    </row>
    <row r="1553" spans="2:7" s="41" customFormat="1" ht="12" customHeight="1" x14ac:dyDescent="0.25">
      <c r="B1553" s="142"/>
      <c r="C1553" s="50"/>
      <c r="D1553" s="50"/>
      <c r="E1553" s="51"/>
      <c r="F1553" s="348"/>
      <c r="G1553" s="349"/>
    </row>
    <row r="1554" spans="2:7" s="41" customFormat="1" ht="12" customHeight="1" x14ac:dyDescent="0.25">
      <c r="B1554" s="144"/>
      <c r="C1554" s="47"/>
      <c r="D1554" s="47"/>
      <c r="E1554" s="48"/>
      <c r="F1554" s="348"/>
      <c r="G1554" s="349"/>
    </row>
    <row r="1555" spans="2:7" s="41" customFormat="1" ht="12" customHeight="1" x14ac:dyDescent="0.25">
      <c r="B1555" s="142"/>
      <c r="C1555" s="50"/>
      <c r="D1555" s="50"/>
      <c r="E1555" s="51"/>
      <c r="F1555" s="348"/>
      <c r="G1555" s="349"/>
    </row>
    <row r="1556" spans="2:7" s="41" customFormat="1" ht="12" customHeight="1" x14ac:dyDescent="0.25">
      <c r="B1556" s="144"/>
      <c r="C1556" s="47"/>
      <c r="D1556" s="47"/>
      <c r="E1556" s="48"/>
      <c r="F1556" s="348"/>
      <c r="G1556" s="349"/>
    </row>
    <row r="1557" spans="2:7" s="41" customFormat="1" ht="12" customHeight="1" x14ac:dyDescent="0.25">
      <c r="B1557" s="142"/>
      <c r="C1557" s="50"/>
      <c r="D1557" s="50"/>
      <c r="E1557" s="51"/>
      <c r="F1557" s="348"/>
      <c r="G1557" s="349"/>
    </row>
    <row r="1558" spans="2:7" s="41" customFormat="1" ht="12" customHeight="1" x14ac:dyDescent="0.25">
      <c r="B1558" s="144"/>
      <c r="C1558" s="47"/>
      <c r="D1558" s="47"/>
      <c r="E1558" s="48"/>
      <c r="F1558" s="348"/>
      <c r="G1558" s="349"/>
    </row>
    <row r="1559" spans="2:7" s="41" customFormat="1" ht="12" customHeight="1" x14ac:dyDescent="0.25">
      <c r="B1559" s="142"/>
      <c r="C1559" s="50"/>
      <c r="D1559" s="50"/>
      <c r="E1559" s="51"/>
      <c r="F1559" s="348"/>
      <c r="G1559" s="349"/>
    </row>
    <row r="1560" spans="2:7" s="41" customFormat="1" ht="12" customHeight="1" x14ac:dyDescent="0.25">
      <c r="B1560" s="144"/>
      <c r="C1560" s="47"/>
      <c r="D1560" s="47"/>
      <c r="E1560" s="48"/>
      <c r="F1560" s="348"/>
      <c r="G1560" s="349"/>
    </row>
    <row r="1561" spans="2:7" s="41" customFormat="1" ht="12" customHeight="1" x14ac:dyDescent="0.25">
      <c r="B1561" s="142"/>
      <c r="C1561" s="50"/>
      <c r="D1561" s="50"/>
      <c r="E1561" s="51"/>
      <c r="F1561" s="348"/>
      <c r="G1561" s="349"/>
    </row>
    <row r="1562" spans="2:7" s="41" customFormat="1" ht="12" customHeight="1" x14ac:dyDescent="0.25">
      <c r="B1562" s="144"/>
      <c r="C1562" s="47"/>
      <c r="D1562" s="47"/>
      <c r="E1562" s="48"/>
      <c r="F1562" s="348"/>
      <c r="G1562" s="349"/>
    </row>
    <row r="1563" spans="2:7" s="41" customFormat="1" ht="12" customHeight="1" x14ac:dyDescent="0.25">
      <c r="B1563" s="142"/>
      <c r="C1563" s="50"/>
      <c r="D1563" s="50"/>
      <c r="E1563" s="51"/>
      <c r="F1563" s="348"/>
      <c r="G1563" s="349"/>
    </row>
    <row r="1564" spans="2:7" s="41" customFormat="1" ht="12" customHeight="1" x14ac:dyDescent="0.25">
      <c r="B1564" s="144"/>
      <c r="C1564" s="47"/>
      <c r="D1564" s="47"/>
      <c r="E1564" s="48"/>
      <c r="F1564" s="348"/>
      <c r="G1564" s="349"/>
    </row>
    <row r="1565" spans="2:7" s="41" customFormat="1" ht="12" customHeight="1" x14ac:dyDescent="0.25">
      <c r="B1565" s="142"/>
      <c r="C1565" s="50"/>
      <c r="D1565" s="50"/>
      <c r="E1565" s="51"/>
      <c r="F1565" s="348"/>
      <c r="G1565" s="349"/>
    </row>
    <row r="1566" spans="2:7" s="41" customFormat="1" ht="12" customHeight="1" x14ac:dyDescent="0.25">
      <c r="B1566" s="144"/>
      <c r="C1566" s="47"/>
      <c r="D1566" s="47"/>
      <c r="E1566" s="48"/>
      <c r="F1566" s="348"/>
      <c r="G1566" s="349"/>
    </row>
    <row r="1567" spans="2:7" s="41" customFormat="1" ht="12" customHeight="1" x14ac:dyDescent="0.25">
      <c r="B1567" s="142"/>
      <c r="C1567" s="50"/>
      <c r="D1567" s="50"/>
      <c r="E1567" s="51"/>
      <c r="F1567" s="348"/>
      <c r="G1567" s="349"/>
    </row>
    <row r="1568" spans="2:7" s="41" customFormat="1" ht="12" customHeight="1" x14ac:dyDescent="0.25">
      <c r="B1568" s="144"/>
      <c r="C1568" s="47"/>
      <c r="D1568" s="47"/>
      <c r="E1568" s="48"/>
      <c r="F1568" s="348"/>
      <c r="G1568" s="349"/>
    </row>
    <row r="1569" spans="2:7" s="41" customFormat="1" ht="12" customHeight="1" x14ac:dyDescent="0.25">
      <c r="B1569" s="142"/>
      <c r="C1569" s="50"/>
      <c r="D1569" s="50"/>
      <c r="E1569" s="51"/>
      <c r="F1569" s="348"/>
      <c r="G1569" s="349"/>
    </row>
    <row r="1570" spans="2:7" s="41" customFormat="1" ht="12" customHeight="1" x14ac:dyDescent="0.25">
      <c r="B1570" s="144"/>
      <c r="C1570" s="47"/>
      <c r="D1570" s="47"/>
      <c r="E1570" s="48"/>
      <c r="F1570" s="348"/>
      <c r="G1570" s="349"/>
    </row>
    <row r="1571" spans="2:7" s="41" customFormat="1" ht="12" customHeight="1" x14ac:dyDescent="0.25">
      <c r="B1571" s="142"/>
      <c r="C1571" s="50"/>
      <c r="D1571" s="50"/>
      <c r="E1571" s="51"/>
      <c r="F1571" s="348"/>
      <c r="G1571" s="349"/>
    </row>
    <row r="1572" spans="2:7" s="41" customFormat="1" ht="12" customHeight="1" x14ac:dyDescent="0.25">
      <c r="B1572" s="144"/>
      <c r="C1572" s="47"/>
      <c r="D1572" s="47"/>
      <c r="E1572" s="48"/>
      <c r="F1572" s="348"/>
      <c r="G1572" s="349"/>
    </row>
    <row r="1573" spans="2:7" s="41" customFormat="1" ht="12" customHeight="1" x14ac:dyDescent="0.25">
      <c r="B1573" s="142"/>
      <c r="C1573" s="50"/>
      <c r="D1573" s="50"/>
      <c r="E1573" s="51"/>
      <c r="F1573" s="348"/>
      <c r="G1573" s="349"/>
    </row>
    <row r="1574" spans="2:7" s="41" customFormat="1" ht="12" customHeight="1" x14ac:dyDescent="0.25">
      <c r="B1574" s="144"/>
      <c r="C1574" s="47"/>
      <c r="D1574" s="47"/>
      <c r="E1574" s="48"/>
      <c r="F1574" s="348"/>
      <c r="G1574" s="349"/>
    </row>
    <row r="1575" spans="2:7" s="41" customFormat="1" ht="12" customHeight="1" x14ac:dyDescent="0.25">
      <c r="B1575" s="142"/>
      <c r="C1575" s="50"/>
      <c r="D1575" s="50"/>
      <c r="E1575" s="51"/>
      <c r="F1575" s="348"/>
      <c r="G1575" s="349"/>
    </row>
    <row r="1576" spans="2:7" s="41" customFormat="1" ht="12" customHeight="1" x14ac:dyDescent="0.25">
      <c r="B1576" s="144"/>
      <c r="C1576" s="47"/>
      <c r="D1576" s="47"/>
      <c r="E1576" s="48"/>
      <c r="F1576" s="348"/>
      <c r="G1576" s="349"/>
    </row>
    <row r="1577" spans="2:7" s="41" customFormat="1" ht="12" customHeight="1" x14ac:dyDescent="0.25">
      <c r="B1577" s="142"/>
      <c r="C1577" s="50"/>
      <c r="D1577" s="50"/>
      <c r="E1577" s="51"/>
      <c r="F1577" s="348"/>
      <c r="G1577" s="349"/>
    </row>
    <row r="1578" spans="2:7" s="41" customFormat="1" ht="12" customHeight="1" x14ac:dyDescent="0.25">
      <c r="B1578" s="144"/>
      <c r="C1578" s="47"/>
      <c r="D1578" s="47"/>
      <c r="E1578" s="48"/>
      <c r="F1578" s="348"/>
      <c r="G1578" s="349"/>
    </row>
    <row r="1579" spans="2:7" s="41" customFormat="1" ht="12" customHeight="1" x14ac:dyDescent="0.25">
      <c r="B1579" s="142"/>
      <c r="C1579" s="50"/>
      <c r="D1579" s="50"/>
      <c r="E1579" s="51"/>
      <c r="F1579" s="348"/>
      <c r="G1579" s="349"/>
    </row>
    <row r="1580" spans="2:7" s="41" customFormat="1" ht="12" customHeight="1" x14ac:dyDescent="0.25">
      <c r="B1580" s="144"/>
      <c r="C1580" s="47"/>
      <c r="D1580" s="47"/>
      <c r="E1580" s="48"/>
      <c r="F1580" s="348"/>
      <c r="G1580" s="349"/>
    </row>
    <row r="1581" spans="2:7" s="41" customFormat="1" ht="12" customHeight="1" x14ac:dyDescent="0.25">
      <c r="B1581" s="142"/>
      <c r="C1581" s="50"/>
      <c r="D1581" s="50"/>
      <c r="E1581" s="51"/>
      <c r="F1581" s="348"/>
      <c r="G1581" s="349"/>
    </row>
    <row r="1582" spans="2:7" s="41" customFormat="1" ht="12" customHeight="1" x14ac:dyDescent="0.25">
      <c r="B1582" s="144"/>
      <c r="C1582" s="47"/>
      <c r="D1582" s="47"/>
      <c r="E1582" s="48"/>
      <c r="F1582" s="348"/>
      <c r="G1582" s="349"/>
    </row>
    <row r="1583" spans="2:7" s="41" customFormat="1" ht="12" customHeight="1" x14ac:dyDescent="0.25">
      <c r="B1583" s="142"/>
      <c r="C1583" s="50"/>
      <c r="D1583" s="50"/>
      <c r="E1583" s="51"/>
      <c r="F1583" s="348"/>
      <c r="G1583" s="349"/>
    </row>
    <row r="1584" spans="2:7" s="41" customFormat="1" ht="12" customHeight="1" x14ac:dyDescent="0.25">
      <c r="B1584" s="144"/>
      <c r="C1584" s="47"/>
      <c r="D1584" s="47"/>
      <c r="E1584" s="48"/>
      <c r="F1584" s="348"/>
      <c r="G1584" s="349"/>
    </row>
    <row r="1585" spans="2:7" s="41" customFormat="1" ht="12" customHeight="1" x14ac:dyDescent="0.25">
      <c r="B1585" s="142"/>
      <c r="C1585" s="50"/>
      <c r="D1585" s="50"/>
      <c r="E1585" s="51"/>
      <c r="F1585" s="348"/>
      <c r="G1585" s="349"/>
    </row>
    <row r="1586" spans="2:7" s="41" customFormat="1" ht="12" customHeight="1" x14ac:dyDescent="0.25">
      <c r="B1586" s="144"/>
      <c r="C1586" s="47"/>
      <c r="D1586" s="47"/>
      <c r="E1586" s="48"/>
      <c r="F1586" s="348"/>
      <c r="G1586" s="349"/>
    </row>
    <row r="1587" spans="2:7" s="41" customFormat="1" ht="12" customHeight="1" x14ac:dyDescent="0.25">
      <c r="B1587" s="142"/>
      <c r="C1587" s="50"/>
      <c r="D1587" s="50"/>
      <c r="E1587" s="51"/>
      <c r="F1587" s="348"/>
      <c r="G1587" s="349"/>
    </row>
    <row r="1588" spans="2:7" s="41" customFormat="1" ht="12" customHeight="1" x14ac:dyDescent="0.25">
      <c r="B1588" s="144"/>
      <c r="C1588" s="47"/>
      <c r="D1588" s="47"/>
      <c r="E1588" s="48"/>
      <c r="F1588" s="348"/>
      <c r="G1588" s="349"/>
    </row>
    <row r="1589" spans="2:7" s="41" customFormat="1" ht="12" customHeight="1" x14ac:dyDescent="0.25">
      <c r="B1589" s="142"/>
      <c r="C1589" s="50"/>
      <c r="D1589" s="50"/>
      <c r="E1589" s="51"/>
      <c r="F1589" s="348"/>
      <c r="G1589" s="349"/>
    </row>
    <row r="1590" spans="2:7" s="41" customFormat="1" ht="12" customHeight="1" x14ac:dyDescent="0.25">
      <c r="B1590" s="144"/>
      <c r="C1590" s="47"/>
      <c r="D1590" s="47"/>
      <c r="E1590" s="48"/>
      <c r="F1590" s="348"/>
      <c r="G1590" s="349"/>
    </row>
    <row r="1591" spans="2:7" s="41" customFormat="1" ht="12" customHeight="1" x14ac:dyDescent="0.25">
      <c r="B1591" s="142"/>
      <c r="C1591" s="50"/>
      <c r="D1591" s="50"/>
      <c r="E1591" s="51"/>
      <c r="F1591" s="348"/>
      <c r="G1591" s="349"/>
    </row>
    <row r="1592" spans="2:7" s="41" customFormat="1" ht="12" customHeight="1" x14ac:dyDescent="0.25">
      <c r="B1592" s="144"/>
      <c r="C1592" s="47"/>
      <c r="D1592" s="47"/>
      <c r="E1592" s="48"/>
      <c r="F1592" s="348"/>
      <c r="G1592" s="349"/>
    </row>
    <row r="1593" spans="2:7" s="41" customFormat="1" ht="12" customHeight="1" x14ac:dyDescent="0.25">
      <c r="B1593" s="142"/>
      <c r="C1593" s="50"/>
      <c r="D1593" s="50"/>
      <c r="E1593" s="51"/>
      <c r="F1593" s="348"/>
      <c r="G1593" s="349"/>
    </row>
    <row r="1594" spans="2:7" s="41" customFormat="1" ht="12" customHeight="1" x14ac:dyDescent="0.25">
      <c r="B1594" s="144"/>
      <c r="C1594" s="47"/>
      <c r="D1594" s="47"/>
      <c r="E1594" s="48"/>
      <c r="F1594" s="348"/>
      <c r="G1594" s="349"/>
    </row>
    <row r="1595" spans="2:7" s="41" customFormat="1" ht="12" customHeight="1" x14ac:dyDescent="0.25">
      <c r="B1595" s="142"/>
      <c r="C1595" s="50"/>
      <c r="D1595" s="50"/>
      <c r="E1595" s="51"/>
      <c r="F1595" s="348"/>
      <c r="G1595" s="349"/>
    </row>
    <row r="1596" spans="2:7" s="41" customFormat="1" ht="12" customHeight="1" x14ac:dyDescent="0.25">
      <c r="B1596" s="144"/>
      <c r="C1596" s="47"/>
      <c r="D1596" s="47"/>
      <c r="E1596" s="48"/>
      <c r="F1596" s="348"/>
      <c r="G1596" s="349"/>
    </row>
    <row r="1597" spans="2:7" s="41" customFormat="1" ht="12" customHeight="1" x14ac:dyDescent="0.25">
      <c r="B1597" s="142"/>
      <c r="C1597" s="50"/>
      <c r="D1597" s="50"/>
      <c r="E1597" s="51"/>
      <c r="F1597" s="348"/>
      <c r="G1597" s="349"/>
    </row>
    <row r="1598" spans="2:7" s="41" customFormat="1" ht="12" customHeight="1" x14ac:dyDescent="0.25">
      <c r="B1598" s="144"/>
      <c r="C1598" s="47"/>
      <c r="D1598" s="47"/>
      <c r="E1598" s="48"/>
      <c r="F1598" s="348"/>
      <c r="G1598" s="349"/>
    </row>
    <row r="1599" spans="2:7" s="41" customFormat="1" ht="12" customHeight="1" x14ac:dyDescent="0.25">
      <c r="B1599" s="142"/>
      <c r="C1599" s="50"/>
      <c r="D1599" s="50"/>
      <c r="E1599" s="51"/>
      <c r="F1599" s="348"/>
      <c r="G1599" s="349"/>
    </row>
    <row r="1600" spans="2:7" s="41" customFormat="1" ht="12" customHeight="1" x14ac:dyDescent="0.25">
      <c r="B1600" s="144"/>
      <c r="C1600" s="47"/>
      <c r="D1600" s="47"/>
      <c r="E1600" s="48"/>
      <c r="F1600" s="348"/>
      <c r="G1600" s="349"/>
    </row>
    <row r="1601" spans="1:7" s="59" customFormat="1" ht="20.100000000000001" customHeight="1" x14ac:dyDescent="0.25">
      <c r="B1601" s="142"/>
      <c r="C1601" s="50"/>
      <c r="D1601" s="50"/>
      <c r="E1601" s="51"/>
      <c r="F1601" s="348"/>
      <c r="G1601" s="349"/>
    </row>
    <row r="1602" spans="1:7" s="1" customFormat="1" ht="12" customHeight="1" x14ac:dyDescent="0.2">
      <c r="B1602" s="144"/>
      <c r="C1602" s="47"/>
      <c r="D1602" s="47"/>
      <c r="E1602" s="48"/>
      <c r="F1602" s="348"/>
      <c r="G1602" s="349"/>
    </row>
    <row r="1603" spans="1:7" s="36" customFormat="1" ht="15" customHeight="1" x14ac:dyDescent="0.2">
      <c r="B1603" s="142"/>
      <c r="C1603" s="50"/>
      <c r="D1603" s="50"/>
      <c r="E1603" s="51"/>
      <c r="F1603" s="348"/>
      <c r="G1603" s="349"/>
    </row>
    <row r="1604" spans="1:7" s="36" customFormat="1" ht="15" customHeight="1" x14ac:dyDescent="0.2">
      <c r="B1604" s="144"/>
      <c r="C1604" s="47"/>
      <c r="D1604" s="47"/>
      <c r="E1604" s="48"/>
      <c r="F1604" s="348"/>
      <c r="G1604" s="349"/>
    </row>
    <row r="1605" spans="1:7" s="1" customFormat="1" ht="15" customHeight="1" x14ac:dyDescent="0.2">
      <c r="B1605" s="142"/>
      <c r="C1605" s="50"/>
      <c r="D1605" s="50"/>
      <c r="E1605" s="51"/>
      <c r="F1605" s="348"/>
      <c r="G1605" s="349"/>
    </row>
    <row r="1606" spans="1:7" s="41" customFormat="1" ht="15.4" customHeight="1" x14ac:dyDescent="0.25">
      <c r="B1606" s="144"/>
      <c r="C1606" s="47"/>
      <c r="D1606" s="47"/>
      <c r="E1606" s="48"/>
      <c r="F1606" s="348"/>
      <c r="G1606" s="349"/>
    </row>
    <row r="1607" spans="1:7" s="41" customFormat="1" ht="12" customHeight="1" x14ac:dyDescent="0.25">
      <c r="A1607" s="41">
        <v>1882</v>
      </c>
      <c r="B1607" s="142"/>
      <c r="C1607" s="50"/>
      <c r="D1607" s="50"/>
      <c r="E1607" s="51"/>
      <c r="F1607" s="348"/>
      <c r="G1607" s="349"/>
    </row>
    <row r="1608" spans="1:7" s="41" customFormat="1" ht="12" customHeight="1" x14ac:dyDescent="0.25">
      <c r="B1608" s="144"/>
      <c r="C1608" s="47"/>
      <c r="D1608" s="47"/>
      <c r="E1608" s="48"/>
      <c r="F1608" s="348"/>
      <c r="G1608" s="349"/>
    </row>
    <row r="1609" spans="1:7" s="41" customFormat="1" ht="12" x14ac:dyDescent="0.25">
      <c r="A1609" s="41">
        <v>1883</v>
      </c>
      <c r="B1609" s="142"/>
      <c r="C1609" s="50"/>
      <c r="D1609" s="50"/>
      <c r="E1609" s="51"/>
      <c r="F1609" s="348"/>
      <c r="G1609" s="349"/>
    </row>
    <row r="1610" spans="1:7" s="41" customFormat="1" ht="12" customHeight="1" x14ac:dyDescent="0.25">
      <c r="B1610" s="60" t="s">
        <v>54</v>
      </c>
      <c r="C1610" s="61"/>
      <c r="D1610" s="61"/>
      <c r="E1610" s="62"/>
      <c r="F1610" s="354"/>
      <c r="G1610" s="355"/>
    </row>
    <row r="1611" spans="1:7" s="41" customFormat="1" ht="12" customHeight="1" x14ac:dyDescent="0.2">
      <c r="A1611" s="41">
        <v>1884</v>
      </c>
      <c r="B1611" s="1"/>
      <c r="C1611" s="1"/>
      <c r="D1611" s="63">
        <f>+D1539+1</f>
        <v>29</v>
      </c>
      <c r="E1611" s="43"/>
      <c r="F1611" s="344"/>
      <c r="G1611" s="356"/>
    </row>
    <row r="1612" spans="1:7" s="41" customFormat="1" ht="12" customHeight="1" x14ac:dyDescent="0.2">
      <c r="B1612" s="72" t="s">
        <v>153</v>
      </c>
      <c r="C1612" s="36"/>
      <c r="D1612" s="36"/>
      <c r="E1612" s="39"/>
      <c r="F1612" s="342"/>
      <c r="G1612" s="343"/>
    </row>
    <row r="1613" spans="1:7" s="41" customFormat="1" ht="12" customHeight="1" x14ac:dyDescent="0.2">
      <c r="A1613" s="41">
        <v>1885</v>
      </c>
      <c r="B1613" s="73" t="s">
        <v>154</v>
      </c>
      <c r="C1613" s="36"/>
      <c r="D1613" s="36"/>
      <c r="E1613" s="39"/>
      <c r="F1613" s="342"/>
      <c r="G1613" s="343"/>
    </row>
    <row r="1614" spans="1:7" s="41" customFormat="1" ht="12" customHeight="1" x14ac:dyDescent="0.2">
      <c r="B1614" s="1"/>
      <c r="C1614" s="1"/>
      <c r="D1614" s="1"/>
      <c r="E1614" s="43"/>
      <c r="F1614" s="344"/>
      <c r="G1614" s="345"/>
    </row>
    <row r="1615" spans="1:7" s="41" customFormat="1" ht="12" customHeight="1" x14ac:dyDescent="0.25">
      <c r="A1615" s="41">
        <v>1886</v>
      </c>
      <c r="B1615" s="44" t="s">
        <v>155</v>
      </c>
      <c r="C1615" s="44" t="s">
        <v>156</v>
      </c>
      <c r="D1615" s="44" t="s">
        <v>157</v>
      </c>
      <c r="E1615" s="45" t="s">
        <v>158</v>
      </c>
      <c r="F1615" s="357" t="s">
        <v>159</v>
      </c>
      <c r="G1615" s="358" t="s">
        <v>1309</v>
      </c>
    </row>
    <row r="1616" spans="1:7" s="41" customFormat="1" ht="12" customHeight="1" x14ac:dyDescent="0.25">
      <c r="B1616" s="141" t="s">
        <v>693</v>
      </c>
      <c r="C1616" s="46" t="s">
        <v>694</v>
      </c>
      <c r="D1616" s="47"/>
      <c r="E1616" s="48"/>
      <c r="F1616" s="348"/>
      <c r="G1616" s="349"/>
    </row>
    <row r="1617" spans="1:7" s="41" customFormat="1" ht="12" customHeight="1" x14ac:dyDescent="0.25">
      <c r="A1617" s="41">
        <v>1887</v>
      </c>
      <c r="B1617" s="142"/>
      <c r="C1617" s="50"/>
      <c r="D1617" s="50"/>
      <c r="E1617" s="51"/>
      <c r="F1617" s="348"/>
      <c r="G1617" s="349"/>
    </row>
    <row r="1618" spans="1:7" s="41" customFormat="1" ht="12" customHeight="1" x14ac:dyDescent="0.25">
      <c r="B1618" s="141" t="s">
        <v>695</v>
      </c>
      <c r="C1618" s="46" t="s">
        <v>696</v>
      </c>
      <c r="D1618" s="47"/>
      <c r="E1618" s="48"/>
      <c r="F1618" s="348"/>
      <c r="G1618" s="349"/>
    </row>
    <row r="1619" spans="1:7" s="41" customFormat="1" ht="12" customHeight="1" x14ac:dyDescent="0.25">
      <c r="A1619" s="41">
        <v>1888</v>
      </c>
      <c r="B1619" s="142"/>
      <c r="C1619" s="50"/>
      <c r="D1619" s="50"/>
      <c r="E1619" s="51"/>
      <c r="F1619" s="348"/>
      <c r="G1619" s="349"/>
    </row>
    <row r="1620" spans="1:7" s="41" customFormat="1" ht="12" customHeight="1" x14ac:dyDescent="0.25">
      <c r="B1620" s="144"/>
      <c r="C1620" s="55" t="s">
        <v>697</v>
      </c>
      <c r="D1620" s="47"/>
      <c r="E1620" s="54"/>
      <c r="F1620" s="351"/>
      <c r="G1620" s="360"/>
    </row>
    <row r="1621" spans="1:7" s="41" customFormat="1" ht="12" x14ac:dyDescent="0.25">
      <c r="A1621" s="41">
        <v>1889</v>
      </c>
      <c r="B1621" s="142"/>
      <c r="C1621" s="50"/>
      <c r="D1621" s="50"/>
      <c r="E1621" s="51"/>
      <c r="F1621" s="348"/>
      <c r="G1621" s="349"/>
    </row>
    <row r="1622" spans="1:7" s="41" customFormat="1" ht="12" customHeight="1" x14ac:dyDescent="0.25">
      <c r="B1622" s="144"/>
      <c r="C1622" s="55" t="s">
        <v>698</v>
      </c>
      <c r="D1622" s="56" t="s">
        <v>136</v>
      </c>
      <c r="E1622" s="54">
        <v>1252</v>
      </c>
      <c r="F1622" s="359"/>
      <c r="G1622" s="349">
        <f>E1622*F1622</f>
        <v>0</v>
      </c>
    </row>
    <row r="1623" spans="1:7" s="41" customFormat="1" ht="12" customHeight="1" x14ac:dyDescent="0.25">
      <c r="A1623" s="41">
        <v>1890</v>
      </c>
      <c r="B1623" s="142"/>
      <c r="C1623" s="50"/>
      <c r="D1623" s="50"/>
      <c r="E1623" s="51"/>
      <c r="F1623" s="348"/>
      <c r="G1623" s="349"/>
    </row>
    <row r="1624" spans="1:7" s="41" customFormat="1" ht="12" customHeight="1" x14ac:dyDescent="0.25">
      <c r="B1624" s="144"/>
      <c r="C1624" s="55" t="s">
        <v>699</v>
      </c>
      <c r="D1624" s="56" t="s">
        <v>136</v>
      </c>
      <c r="E1624" s="48"/>
      <c r="F1624" s="359"/>
      <c r="G1624" s="349"/>
    </row>
    <row r="1625" spans="1:7" s="41" customFormat="1" ht="12" customHeight="1" x14ac:dyDescent="0.25">
      <c r="A1625" s="41">
        <v>1891</v>
      </c>
      <c r="B1625" s="142"/>
      <c r="C1625" s="50"/>
      <c r="D1625" s="50"/>
      <c r="E1625" s="51"/>
      <c r="F1625" s="348"/>
      <c r="G1625" s="349"/>
    </row>
    <row r="1626" spans="1:7" s="41" customFormat="1" ht="12" customHeight="1" x14ac:dyDescent="0.25">
      <c r="B1626" s="144"/>
      <c r="C1626" s="55" t="s">
        <v>700</v>
      </c>
      <c r="D1626" s="47"/>
      <c r="E1626" s="54"/>
      <c r="F1626" s="359"/>
      <c r="G1626" s="360"/>
    </row>
    <row r="1627" spans="1:7" s="41" customFormat="1" ht="12" customHeight="1" x14ac:dyDescent="0.25">
      <c r="A1627" s="41">
        <v>1892</v>
      </c>
      <c r="B1627" s="142"/>
      <c r="C1627" s="50"/>
      <c r="D1627" s="50"/>
      <c r="E1627" s="51"/>
      <c r="F1627" s="348"/>
      <c r="G1627" s="349"/>
    </row>
    <row r="1628" spans="1:7" s="41" customFormat="1" ht="12" customHeight="1" x14ac:dyDescent="0.25">
      <c r="B1628" s="144"/>
      <c r="C1628" s="55" t="s">
        <v>701</v>
      </c>
      <c r="D1628" s="56" t="s">
        <v>75</v>
      </c>
      <c r="E1628" s="54">
        <v>0</v>
      </c>
      <c r="F1628" s="359"/>
      <c r="G1628" s="176" t="s">
        <v>263</v>
      </c>
    </row>
    <row r="1629" spans="1:7" s="41" customFormat="1" ht="12" x14ac:dyDescent="0.25">
      <c r="A1629" s="41">
        <v>1893</v>
      </c>
      <c r="B1629" s="142"/>
      <c r="C1629" s="50"/>
      <c r="D1629" s="50"/>
      <c r="E1629" s="51"/>
      <c r="F1629" s="348"/>
      <c r="G1629" s="349"/>
    </row>
    <row r="1630" spans="1:7" s="41" customFormat="1" ht="12" customHeight="1" x14ac:dyDescent="0.25">
      <c r="B1630" s="144"/>
      <c r="C1630" s="55" t="s">
        <v>702</v>
      </c>
      <c r="D1630" s="56" t="s">
        <v>75</v>
      </c>
      <c r="E1630" s="54">
        <v>0</v>
      </c>
      <c r="F1630" s="359"/>
      <c r="G1630" s="176" t="s">
        <v>263</v>
      </c>
    </row>
    <row r="1631" spans="1:7" s="41" customFormat="1" ht="12" x14ac:dyDescent="0.25">
      <c r="A1631" s="41">
        <v>1894</v>
      </c>
      <c r="B1631" s="142"/>
      <c r="C1631" s="50"/>
      <c r="D1631" s="50"/>
      <c r="E1631" s="51"/>
      <c r="F1631" s="348"/>
      <c r="G1631" s="349"/>
    </row>
    <row r="1632" spans="1:7" s="41" customFormat="1" ht="12" customHeight="1" x14ac:dyDescent="0.25">
      <c r="B1632" s="144"/>
      <c r="C1632" s="55" t="s">
        <v>703</v>
      </c>
      <c r="D1632" s="56" t="s">
        <v>75</v>
      </c>
      <c r="E1632" s="48">
        <v>4</v>
      </c>
      <c r="F1632" s="359"/>
      <c r="G1632" s="349">
        <f>E1632*F1632</f>
        <v>0</v>
      </c>
    </row>
    <row r="1633" spans="1:7" s="41" customFormat="1" ht="12" x14ac:dyDescent="0.25">
      <c r="A1633" s="41">
        <v>1895</v>
      </c>
      <c r="B1633" s="142"/>
      <c r="C1633" s="50"/>
      <c r="D1633" s="50"/>
      <c r="E1633" s="51"/>
      <c r="F1633" s="348"/>
      <c r="G1633" s="349"/>
    </row>
    <row r="1634" spans="1:7" s="41" customFormat="1" ht="12" customHeight="1" x14ac:dyDescent="0.25">
      <c r="B1634" s="144"/>
      <c r="C1634" s="55" t="s">
        <v>704</v>
      </c>
      <c r="D1634" s="56" t="s">
        <v>75</v>
      </c>
      <c r="E1634" s="54">
        <v>4</v>
      </c>
      <c r="F1634" s="359"/>
      <c r="G1634" s="349">
        <f>E1634*F1634</f>
        <v>0</v>
      </c>
    </row>
    <row r="1635" spans="1:7" s="41" customFormat="1" ht="12" customHeight="1" x14ac:dyDescent="0.25">
      <c r="A1635" s="41">
        <v>1896</v>
      </c>
      <c r="B1635" s="142"/>
      <c r="C1635" s="50"/>
      <c r="D1635" s="50"/>
      <c r="E1635" s="51"/>
      <c r="F1635" s="348"/>
      <c r="G1635" s="349"/>
    </row>
    <row r="1636" spans="1:7" s="41" customFormat="1" ht="12" customHeight="1" x14ac:dyDescent="0.25">
      <c r="B1636" s="144"/>
      <c r="C1636" s="55" t="s">
        <v>705</v>
      </c>
      <c r="D1636" s="56" t="s">
        <v>136</v>
      </c>
      <c r="E1636" s="54">
        <v>218.4</v>
      </c>
      <c r="F1636" s="359"/>
      <c r="G1636" s="349">
        <f>E1636*F1636</f>
        <v>0</v>
      </c>
    </row>
    <row r="1637" spans="1:7" s="41" customFormat="1" ht="12" customHeight="1" x14ac:dyDescent="0.25">
      <c r="A1637" s="41">
        <v>1897</v>
      </c>
      <c r="B1637" s="142"/>
      <c r="C1637" s="50"/>
      <c r="D1637" s="50"/>
      <c r="E1637" s="51"/>
      <c r="F1637" s="348"/>
      <c r="G1637" s="349"/>
    </row>
    <row r="1638" spans="1:7" s="41" customFormat="1" ht="12" customHeight="1" x14ac:dyDescent="0.25">
      <c r="B1638" s="141" t="s">
        <v>706</v>
      </c>
      <c r="C1638" s="46" t="s">
        <v>707</v>
      </c>
      <c r="D1638" s="47"/>
      <c r="E1638" s="54"/>
      <c r="F1638" s="359"/>
      <c r="G1638" s="360"/>
    </row>
    <row r="1639" spans="1:7" s="41" customFormat="1" ht="12" customHeight="1" x14ac:dyDescent="0.25">
      <c r="A1639" s="41">
        <v>1898</v>
      </c>
      <c r="B1639" s="142"/>
      <c r="C1639" s="50"/>
      <c r="D1639" s="50"/>
      <c r="E1639" s="51"/>
      <c r="F1639" s="348"/>
      <c r="G1639" s="349"/>
    </row>
    <row r="1640" spans="1:7" s="41" customFormat="1" ht="12" customHeight="1" x14ac:dyDescent="0.25">
      <c r="B1640" s="144"/>
      <c r="C1640" s="55" t="s">
        <v>697</v>
      </c>
      <c r="D1640" s="47"/>
      <c r="E1640" s="54"/>
      <c r="F1640" s="359"/>
      <c r="G1640" s="360"/>
    </row>
    <row r="1641" spans="1:7" s="41" customFormat="1" ht="12" customHeight="1" x14ac:dyDescent="0.25">
      <c r="A1641" s="41">
        <v>1899</v>
      </c>
      <c r="B1641" s="142"/>
      <c r="C1641" s="50"/>
      <c r="D1641" s="50"/>
      <c r="E1641" s="51"/>
      <c r="F1641" s="348"/>
      <c r="G1641" s="349"/>
    </row>
    <row r="1642" spans="1:7" s="41" customFormat="1" ht="12" customHeight="1" x14ac:dyDescent="0.25">
      <c r="B1642" s="144"/>
      <c r="C1642" s="55" t="s">
        <v>698</v>
      </c>
      <c r="D1642" s="56" t="s">
        <v>136</v>
      </c>
      <c r="E1642" s="54">
        <v>0</v>
      </c>
      <c r="F1642" s="359"/>
      <c r="G1642" s="176" t="s">
        <v>263</v>
      </c>
    </row>
    <row r="1643" spans="1:7" s="41" customFormat="1" ht="12" customHeight="1" x14ac:dyDescent="0.25">
      <c r="A1643" s="41">
        <v>1900</v>
      </c>
      <c r="B1643" s="142"/>
      <c r="C1643" s="50"/>
      <c r="D1643" s="50"/>
      <c r="E1643" s="51"/>
      <c r="F1643" s="348"/>
      <c r="G1643" s="349"/>
    </row>
    <row r="1644" spans="1:7" s="41" customFormat="1" ht="12" customHeight="1" x14ac:dyDescent="0.25">
      <c r="B1644" s="144"/>
      <c r="C1644" s="55" t="s">
        <v>699</v>
      </c>
      <c r="D1644" s="56" t="s">
        <v>136</v>
      </c>
      <c r="E1644" s="54">
        <v>0</v>
      </c>
      <c r="F1644" s="359"/>
      <c r="G1644" s="349"/>
    </row>
    <row r="1645" spans="1:7" s="41" customFormat="1" ht="12" customHeight="1" x14ac:dyDescent="0.25">
      <c r="A1645" s="41">
        <v>1901</v>
      </c>
      <c r="B1645" s="142"/>
      <c r="C1645" s="50"/>
      <c r="D1645" s="50"/>
      <c r="E1645" s="51"/>
      <c r="F1645" s="348"/>
      <c r="G1645" s="349"/>
    </row>
    <row r="1646" spans="1:7" s="41" customFormat="1" ht="12" customHeight="1" x14ac:dyDescent="0.25">
      <c r="B1646" s="144"/>
      <c r="C1646" s="55" t="s">
        <v>700</v>
      </c>
      <c r="D1646" s="47"/>
      <c r="E1646" s="48"/>
      <c r="F1646" s="359"/>
      <c r="G1646" s="349"/>
    </row>
    <row r="1647" spans="1:7" s="41" customFormat="1" ht="12" customHeight="1" x14ac:dyDescent="0.25">
      <c r="A1647" s="41">
        <v>1902</v>
      </c>
      <c r="B1647" s="142"/>
      <c r="C1647" s="50"/>
      <c r="D1647" s="50"/>
      <c r="E1647" s="51"/>
      <c r="F1647" s="348"/>
      <c r="G1647" s="349"/>
    </row>
    <row r="1648" spans="1:7" s="41" customFormat="1" ht="12" customHeight="1" x14ac:dyDescent="0.25">
      <c r="B1648" s="144"/>
      <c r="C1648" s="55" t="s">
        <v>701</v>
      </c>
      <c r="D1648" s="56" t="s">
        <v>75</v>
      </c>
      <c r="E1648" s="54">
        <v>0</v>
      </c>
      <c r="F1648" s="359"/>
      <c r="G1648" s="176" t="s">
        <v>263</v>
      </c>
    </row>
    <row r="1649" spans="1:7" s="41" customFormat="1" ht="12" customHeight="1" x14ac:dyDescent="0.25">
      <c r="A1649" s="41">
        <v>1903</v>
      </c>
      <c r="B1649" s="142"/>
      <c r="C1649" s="50"/>
      <c r="D1649" s="50"/>
      <c r="E1649" s="51"/>
      <c r="F1649" s="348"/>
      <c r="G1649" s="349"/>
    </row>
    <row r="1650" spans="1:7" s="41" customFormat="1" ht="12" customHeight="1" x14ac:dyDescent="0.25">
      <c r="B1650" s="144"/>
      <c r="C1650" s="55" t="s">
        <v>702</v>
      </c>
      <c r="D1650" s="56" t="s">
        <v>75</v>
      </c>
      <c r="E1650" s="54">
        <v>0</v>
      </c>
      <c r="F1650" s="359"/>
      <c r="G1650" s="176" t="s">
        <v>263</v>
      </c>
    </row>
    <row r="1651" spans="1:7" s="41" customFormat="1" ht="12" customHeight="1" x14ac:dyDescent="0.25">
      <c r="A1651" s="41">
        <v>1904</v>
      </c>
      <c r="B1651" s="142"/>
      <c r="C1651" s="50"/>
      <c r="D1651" s="50"/>
      <c r="E1651" s="51"/>
      <c r="F1651" s="348"/>
      <c r="G1651" s="349"/>
    </row>
    <row r="1652" spans="1:7" s="41" customFormat="1" ht="12" customHeight="1" x14ac:dyDescent="0.25">
      <c r="B1652" s="144"/>
      <c r="C1652" s="55" t="s">
        <v>703</v>
      </c>
      <c r="D1652" s="56" t="s">
        <v>75</v>
      </c>
      <c r="E1652" s="54">
        <v>0</v>
      </c>
      <c r="F1652" s="359"/>
      <c r="G1652" s="349"/>
    </row>
    <row r="1653" spans="1:7" s="41" customFormat="1" ht="12" customHeight="1" x14ac:dyDescent="0.25">
      <c r="A1653" s="41">
        <v>1905</v>
      </c>
      <c r="B1653" s="142"/>
      <c r="C1653" s="50"/>
      <c r="D1653" s="50"/>
      <c r="E1653" s="51"/>
      <c r="F1653" s="348"/>
      <c r="G1653" s="349"/>
    </row>
    <row r="1654" spans="1:7" s="41" customFormat="1" ht="12" customHeight="1" x14ac:dyDescent="0.25">
      <c r="B1654" s="144"/>
      <c r="C1654" s="55" t="s">
        <v>704</v>
      </c>
      <c r="D1654" s="56" t="s">
        <v>75</v>
      </c>
      <c r="E1654" s="54">
        <v>0</v>
      </c>
      <c r="F1654" s="359"/>
      <c r="G1654" s="349"/>
    </row>
    <row r="1655" spans="1:7" s="41" customFormat="1" ht="12" customHeight="1" x14ac:dyDescent="0.25">
      <c r="A1655" s="41">
        <v>1906</v>
      </c>
      <c r="B1655" s="142"/>
      <c r="C1655" s="50"/>
      <c r="D1655" s="50"/>
      <c r="E1655" s="51"/>
      <c r="F1655" s="348"/>
      <c r="G1655" s="349"/>
    </row>
    <row r="1656" spans="1:7" s="41" customFormat="1" ht="12" customHeight="1" x14ac:dyDescent="0.25">
      <c r="B1656" s="144"/>
      <c r="C1656" s="55" t="s">
        <v>705</v>
      </c>
      <c r="D1656" s="56" t="s">
        <v>136</v>
      </c>
      <c r="E1656" s="54">
        <v>0</v>
      </c>
      <c r="F1656" s="359"/>
      <c r="G1656" s="176" t="s">
        <v>263</v>
      </c>
    </row>
    <row r="1657" spans="1:7" s="41" customFormat="1" ht="12" customHeight="1" x14ac:dyDescent="0.25">
      <c r="A1657" s="41">
        <v>1907</v>
      </c>
      <c r="B1657" s="142"/>
      <c r="C1657" s="50"/>
      <c r="D1657" s="50"/>
      <c r="E1657" s="51"/>
      <c r="F1657" s="348"/>
      <c r="G1657" s="349"/>
    </row>
    <row r="1658" spans="1:7" s="41" customFormat="1" ht="12" customHeight="1" x14ac:dyDescent="0.25">
      <c r="B1658" s="141" t="s">
        <v>708</v>
      </c>
      <c r="C1658" s="46" t="s">
        <v>709</v>
      </c>
      <c r="D1658" s="56" t="s">
        <v>75</v>
      </c>
      <c r="E1658" s="54">
        <v>40</v>
      </c>
      <c r="F1658" s="359"/>
      <c r="G1658" s="349">
        <f>E1658*F1658</f>
        <v>0</v>
      </c>
    </row>
    <row r="1659" spans="1:7" s="41" customFormat="1" ht="12" customHeight="1" x14ac:dyDescent="0.25">
      <c r="A1659" s="41">
        <v>1908</v>
      </c>
      <c r="B1659" s="142"/>
      <c r="C1659" s="50"/>
      <c r="D1659" s="50"/>
      <c r="E1659" s="51"/>
      <c r="F1659" s="348"/>
      <c r="G1659" s="349"/>
    </row>
    <row r="1660" spans="1:7" s="41" customFormat="1" ht="12" customHeight="1" x14ac:dyDescent="0.25">
      <c r="B1660" s="141" t="s">
        <v>710</v>
      </c>
      <c r="C1660" s="46" t="s">
        <v>711</v>
      </c>
      <c r="D1660" s="56" t="s">
        <v>136</v>
      </c>
      <c r="E1660" s="54">
        <v>0</v>
      </c>
      <c r="F1660" s="359"/>
      <c r="G1660" s="176" t="s">
        <v>263</v>
      </c>
    </row>
    <row r="1661" spans="1:7" s="41" customFormat="1" ht="12" customHeight="1" x14ac:dyDescent="0.25">
      <c r="A1661" s="41">
        <v>1909</v>
      </c>
      <c r="B1661" s="163"/>
      <c r="C1661" s="65"/>
      <c r="D1661" s="50"/>
      <c r="E1661" s="51"/>
      <c r="F1661" s="348"/>
      <c r="G1661" s="349"/>
    </row>
    <row r="1662" spans="1:7" s="41" customFormat="1" ht="12" customHeight="1" x14ac:dyDescent="0.25">
      <c r="B1662" s="141" t="s">
        <v>712</v>
      </c>
      <c r="C1662" s="46" t="s">
        <v>713</v>
      </c>
      <c r="D1662" s="56" t="s">
        <v>75</v>
      </c>
      <c r="E1662" s="54">
        <v>0</v>
      </c>
      <c r="F1662" s="359"/>
      <c r="G1662" s="176" t="s">
        <v>263</v>
      </c>
    </row>
    <row r="1663" spans="1:7" s="41" customFormat="1" ht="12" customHeight="1" x14ac:dyDescent="0.25">
      <c r="B1663" s="142"/>
      <c r="C1663" s="50"/>
      <c r="D1663" s="50"/>
      <c r="E1663" s="51"/>
      <c r="F1663" s="348"/>
      <c r="G1663" s="349"/>
    </row>
    <row r="1664" spans="1:7" s="41" customFormat="1" ht="12" customHeight="1" x14ac:dyDescent="0.25">
      <c r="A1664" s="41">
        <v>1911</v>
      </c>
      <c r="B1664" s="144"/>
      <c r="C1664" s="55"/>
      <c r="D1664" s="56"/>
      <c r="E1664" s="54"/>
      <c r="F1664" s="351"/>
      <c r="G1664" s="360"/>
    </row>
    <row r="1665" spans="1:7" s="41" customFormat="1" ht="12" customHeight="1" x14ac:dyDescent="0.25">
      <c r="B1665" s="163"/>
      <c r="C1665" s="65"/>
      <c r="D1665" s="50"/>
      <c r="E1665" s="51"/>
      <c r="F1665" s="348"/>
      <c r="G1665" s="349"/>
    </row>
    <row r="1666" spans="1:7" s="41" customFormat="1" ht="12" customHeight="1" x14ac:dyDescent="0.25">
      <c r="A1666" s="41">
        <v>1912</v>
      </c>
      <c r="B1666" s="141"/>
      <c r="C1666" s="46"/>
      <c r="D1666" s="56"/>
      <c r="E1666" s="54"/>
      <c r="F1666" s="351"/>
      <c r="G1666" s="360"/>
    </row>
    <row r="1667" spans="1:7" s="41" customFormat="1" ht="12" x14ac:dyDescent="0.25">
      <c r="B1667" s="142"/>
      <c r="C1667" s="50"/>
      <c r="D1667" s="50"/>
      <c r="E1667" s="51"/>
      <c r="F1667" s="348"/>
      <c r="G1667" s="349"/>
    </row>
    <row r="1668" spans="1:7" s="1" customFormat="1" ht="12" customHeight="1" x14ac:dyDescent="0.2">
      <c r="B1668" s="141"/>
      <c r="C1668" s="46"/>
      <c r="D1668" s="56"/>
      <c r="E1668" s="54"/>
      <c r="F1668" s="351"/>
      <c r="G1668" s="360"/>
    </row>
    <row r="1669" spans="1:7" s="36" customFormat="1" ht="15" customHeight="1" x14ac:dyDescent="0.2">
      <c r="B1669" s="163"/>
      <c r="C1669" s="65"/>
      <c r="D1669" s="50"/>
      <c r="E1669" s="51"/>
      <c r="F1669" s="348"/>
      <c r="G1669" s="349"/>
    </row>
    <row r="1670" spans="1:7" s="36" customFormat="1" ht="15" customHeight="1" x14ac:dyDescent="0.2">
      <c r="B1670" s="141"/>
      <c r="C1670" s="46"/>
      <c r="D1670" s="56"/>
      <c r="E1670" s="48"/>
      <c r="F1670" s="348"/>
      <c r="G1670" s="349"/>
    </row>
    <row r="1671" spans="1:7" s="1" customFormat="1" ht="15" customHeight="1" x14ac:dyDescent="0.2">
      <c r="B1671" s="163"/>
      <c r="C1671" s="65"/>
      <c r="D1671" s="50"/>
      <c r="E1671" s="51"/>
      <c r="F1671" s="348"/>
      <c r="G1671" s="349"/>
    </row>
    <row r="1672" spans="1:7" s="41" customFormat="1" ht="15.4" customHeight="1" x14ac:dyDescent="0.25">
      <c r="B1672" s="163"/>
      <c r="C1672" s="65"/>
      <c r="D1672" s="50"/>
      <c r="E1672" s="51"/>
      <c r="F1672" s="348"/>
      <c r="G1672" s="349"/>
    </row>
    <row r="1673" spans="1:7" s="41" customFormat="1" ht="12" customHeight="1" x14ac:dyDescent="0.25">
      <c r="A1673" s="41">
        <v>1928</v>
      </c>
      <c r="B1673" s="141"/>
      <c r="C1673" s="46"/>
      <c r="D1673" s="56"/>
      <c r="E1673" s="54"/>
      <c r="F1673" s="351"/>
      <c r="G1673" s="360"/>
    </row>
    <row r="1674" spans="1:7" s="41" customFormat="1" ht="12" customHeight="1" x14ac:dyDescent="0.25">
      <c r="B1674" s="142"/>
      <c r="C1674" s="50"/>
      <c r="D1674" s="50"/>
      <c r="E1674" s="51"/>
      <c r="F1674" s="348"/>
      <c r="G1674" s="349"/>
    </row>
    <row r="1675" spans="1:7" s="41" customFormat="1" ht="12" customHeight="1" x14ac:dyDescent="0.25">
      <c r="A1675" s="41">
        <v>1929</v>
      </c>
      <c r="B1675" s="141"/>
      <c r="C1675" s="46"/>
      <c r="D1675" s="56"/>
      <c r="E1675" s="54"/>
      <c r="F1675" s="351"/>
      <c r="G1675" s="360"/>
    </row>
    <row r="1676" spans="1:7" s="41" customFormat="1" ht="12" customHeight="1" x14ac:dyDescent="0.25">
      <c r="B1676" s="60" t="s">
        <v>54</v>
      </c>
      <c r="C1676" s="61"/>
      <c r="D1676" s="61"/>
      <c r="E1676" s="62"/>
      <c r="F1676" s="354"/>
      <c r="G1676" s="355">
        <f>SUM(G1616:G1675)</f>
        <v>0</v>
      </c>
    </row>
    <row r="1677" spans="1:7" s="41" customFormat="1" ht="36" customHeight="1" x14ac:dyDescent="0.2">
      <c r="A1677" s="41">
        <v>1930</v>
      </c>
      <c r="B1677" s="1"/>
      <c r="C1677" s="1"/>
      <c r="D1677" s="63">
        <f>+D1611+1</f>
        <v>30</v>
      </c>
      <c r="E1677" s="43"/>
      <c r="F1677" s="344"/>
      <c r="G1677" s="356"/>
    </row>
    <row r="1678" spans="1:7" s="41" customFormat="1" ht="12" customHeight="1" x14ac:dyDescent="0.2">
      <c r="B1678" s="72" t="s">
        <v>153</v>
      </c>
      <c r="C1678" s="36"/>
      <c r="D1678" s="36"/>
      <c r="E1678" s="39"/>
      <c r="F1678" s="342"/>
      <c r="G1678" s="343"/>
    </row>
    <row r="1679" spans="1:7" s="41" customFormat="1" ht="12" customHeight="1" x14ac:dyDescent="0.2">
      <c r="A1679" s="41">
        <v>1931</v>
      </c>
      <c r="B1679" s="73" t="s">
        <v>154</v>
      </c>
      <c r="C1679" s="36"/>
      <c r="D1679" s="36"/>
      <c r="E1679" s="39"/>
      <c r="F1679" s="342"/>
      <c r="G1679" s="343"/>
    </row>
    <row r="1680" spans="1:7" s="41" customFormat="1" ht="12" customHeight="1" x14ac:dyDescent="0.2">
      <c r="B1680" s="1"/>
      <c r="C1680" s="1"/>
      <c r="D1680" s="1"/>
      <c r="E1680" s="43"/>
      <c r="F1680" s="344"/>
      <c r="G1680" s="345"/>
    </row>
    <row r="1681" spans="1:7" s="41" customFormat="1" ht="24" customHeight="1" x14ac:dyDescent="0.25">
      <c r="A1681" s="41">
        <v>1932</v>
      </c>
      <c r="B1681" s="44" t="s">
        <v>155</v>
      </c>
      <c r="C1681" s="44" t="s">
        <v>156</v>
      </c>
      <c r="D1681" s="44" t="s">
        <v>157</v>
      </c>
      <c r="E1681" s="45" t="s">
        <v>158</v>
      </c>
      <c r="F1681" s="357" t="s">
        <v>159</v>
      </c>
      <c r="G1681" s="358" t="s">
        <v>1309</v>
      </c>
    </row>
    <row r="1682" spans="1:7" s="41" customFormat="1" ht="12" customHeight="1" x14ac:dyDescent="0.25">
      <c r="B1682" s="141" t="s">
        <v>714</v>
      </c>
      <c r="C1682" s="46" t="s">
        <v>715</v>
      </c>
      <c r="D1682" s="47"/>
      <c r="E1682" s="48"/>
      <c r="F1682" s="348"/>
      <c r="G1682" s="349"/>
    </row>
    <row r="1683" spans="1:7" s="41" customFormat="1" ht="12" customHeight="1" x14ac:dyDescent="0.25">
      <c r="A1683" s="41">
        <v>1933</v>
      </c>
      <c r="B1683" s="142"/>
      <c r="C1683" s="50"/>
      <c r="D1683" s="50"/>
      <c r="E1683" s="51"/>
      <c r="F1683" s="348"/>
      <c r="G1683" s="349"/>
    </row>
    <row r="1684" spans="1:7" s="41" customFormat="1" ht="12" customHeight="1" x14ac:dyDescent="0.25">
      <c r="B1684" s="141" t="s">
        <v>716</v>
      </c>
      <c r="C1684" s="46" t="s">
        <v>717</v>
      </c>
      <c r="D1684" s="56" t="s">
        <v>164</v>
      </c>
      <c r="E1684" s="54">
        <v>0</v>
      </c>
      <c r="F1684" s="359"/>
      <c r="G1684" s="176" t="s">
        <v>263</v>
      </c>
    </row>
    <row r="1685" spans="1:7" s="41" customFormat="1" ht="12" customHeight="1" x14ac:dyDescent="0.25">
      <c r="A1685" s="41">
        <v>1934</v>
      </c>
      <c r="B1685" s="142"/>
      <c r="C1685" s="50"/>
      <c r="D1685" s="50"/>
      <c r="E1685" s="51"/>
      <c r="F1685" s="348"/>
      <c r="G1685" s="349"/>
    </row>
    <row r="1686" spans="1:7" s="41" customFormat="1" ht="12" customHeight="1" x14ac:dyDescent="0.25">
      <c r="B1686" s="141" t="s">
        <v>718</v>
      </c>
      <c r="C1686" s="46" t="s">
        <v>719</v>
      </c>
      <c r="D1686" s="47"/>
      <c r="E1686" s="48"/>
      <c r="F1686" s="348"/>
      <c r="G1686" s="349"/>
    </row>
    <row r="1687" spans="1:7" s="41" customFormat="1" ht="24" customHeight="1" x14ac:dyDescent="0.25">
      <c r="A1687" s="41">
        <v>1935</v>
      </c>
      <c r="B1687" s="142"/>
      <c r="C1687" s="50"/>
      <c r="D1687" s="50"/>
      <c r="E1687" s="51"/>
      <c r="F1687" s="348"/>
      <c r="G1687" s="349"/>
    </row>
    <row r="1688" spans="1:7" s="41" customFormat="1" ht="12" customHeight="1" x14ac:dyDescent="0.25">
      <c r="B1688" s="144"/>
      <c r="C1688" s="55" t="s">
        <v>720</v>
      </c>
      <c r="D1688" s="47"/>
      <c r="E1688" s="48"/>
      <c r="F1688" s="359"/>
      <c r="G1688" s="176" t="s">
        <v>263</v>
      </c>
    </row>
    <row r="1689" spans="1:7" s="41" customFormat="1" ht="12" customHeight="1" x14ac:dyDescent="0.25">
      <c r="A1689" s="41">
        <v>1936</v>
      </c>
      <c r="B1689" s="142"/>
      <c r="C1689" s="50"/>
      <c r="D1689" s="50"/>
      <c r="E1689" s="51"/>
      <c r="F1689" s="348"/>
      <c r="G1689" s="349"/>
    </row>
    <row r="1690" spans="1:7" s="41" customFormat="1" ht="12" customHeight="1" x14ac:dyDescent="0.25">
      <c r="B1690" s="144"/>
      <c r="C1690" s="55" t="s">
        <v>721</v>
      </c>
      <c r="D1690" s="47"/>
      <c r="E1690" s="48"/>
      <c r="F1690" s="348"/>
      <c r="G1690" s="349"/>
    </row>
    <row r="1691" spans="1:7" s="41" customFormat="1" ht="24" customHeight="1" x14ac:dyDescent="0.25">
      <c r="A1691" s="41">
        <v>1937</v>
      </c>
      <c r="B1691" s="142"/>
      <c r="C1691" s="50"/>
      <c r="D1691" s="50"/>
      <c r="E1691" s="51"/>
      <c r="F1691" s="348"/>
      <c r="G1691" s="349"/>
    </row>
    <row r="1692" spans="1:7" s="41" customFormat="1" ht="12" customHeight="1" x14ac:dyDescent="0.25">
      <c r="B1692" s="144"/>
      <c r="C1692" s="55" t="s">
        <v>722</v>
      </c>
      <c r="D1692" s="56" t="s">
        <v>164</v>
      </c>
      <c r="E1692" s="54">
        <v>0</v>
      </c>
      <c r="F1692" s="351"/>
      <c r="G1692" s="349"/>
    </row>
    <row r="1693" spans="1:7" s="41" customFormat="1" ht="12" customHeight="1" x14ac:dyDescent="0.25">
      <c r="A1693" s="41">
        <v>1938</v>
      </c>
      <c r="B1693" s="142"/>
      <c r="C1693" s="50"/>
      <c r="D1693" s="50"/>
      <c r="E1693" s="51"/>
      <c r="F1693" s="348"/>
      <c r="G1693" s="349"/>
    </row>
    <row r="1694" spans="1:7" s="41" customFormat="1" ht="12" customHeight="1" x14ac:dyDescent="0.25">
      <c r="B1694" s="144"/>
      <c r="C1694" s="55" t="s">
        <v>723</v>
      </c>
      <c r="D1694" s="47"/>
      <c r="E1694" s="54"/>
      <c r="F1694" s="351"/>
      <c r="G1694" s="360"/>
    </row>
    <row r="1695" spans="1:7" s="41" customFormat="1" ht="12" customHeight="1" x14ac:dyDescent="0.25">
      <c r="A1695" s="41">
        <v>1939</v>
      </c>
      <c r="B1695" s="142"/>
      <c r="C1695" s="50"/>
      <c r="D1695" s="50"/>
      <c r="E1695" s="51"/>
      <c r="F1695" s="348"/>
      <c r="G1695" s="349"/>
    </row>
    <row r="1696" spans="1:7" s="41" customFormat="1" ht="12" customHeight="1" x14ac:dyDescent="0.25">
      <c r="B1696" s="144"/>
      <c r="C1696" s="55" t="s">
        <v>724</v>
      </c>
      <c r="D1696" s="56" t="s">
        <v>75</v>
      </c>
      <c r="E1696" s="54">
        <v>0</v>
      </c>
      <c r="F1696" s="351"/>
      <c r="G1696" s="349"/>
    </row>
    <row r="1697" spans="1:7" s="41" customFormat="1" ht="12" customHeight="1" x14ac:dyDescent="0.25">
      <c r="A1697" s="41">
        <v>1940</v>
      </c>
      <c r="B1697" s="142"/>
      <c r="C1697" s="50"/>
      <c r="D1697" s="50"/>
      <c r="E1697" s="51"/>
      <c r="F1697" s="348"/>
      <c r="G1697" s="349"/>
    </row>
    <row r="1698" spans="1:7" s="41" customFormat="1" ht="12" customHeight="1" x14ac:dyDescent="0.25">
      <c r="B1698" s="144"/>
      <c r="C1698" s="55" t="s">
        <v>725</v>
      </c>
      <c r="D1698" s="47"/>
      <c r="E1698" s="54"/>
      <c r="F1698" s="351"/>
      <c r="G1698" s="360"/>
    </row>
    <row r="1699" spans="1:7" s="41" customFormat="1" ht="12" customHeight="1" x14ac:dyDescent="0.25">
      <c r="A1699" s="41">
        <v>1941</v>
      </c>
      <c r="B1699" s="142"/>
      <c r="C1699" s="50"/>
      <c r="D1699" s="50"/>
      <c r="E1699" s="51"/>
      <c r="F1699" s="348"/>
      <c r="G1699" s="349"/>
    </row>
    <row r="1700" spans="1:7" s="41" customFormat="1" ht="12" customHeight="1" x14ac:dyDescent="0.25">
      <c r="B1700" s="144"/>
      <c r="C1700" s="55" t="s">
        <v>726</v>
      </c>
      <c r="D1700" s="56" t="s">
        <v>75</v>
      </c>
      <c r="E1700" s="54">
        <v>0</v>
      </c>
      <c r="F1700" s="351"/>
      <c r="G1700" s="349"/>
    </row>
    <row r="1701" spans="1:7" s="41" customFormat="1" ht="12" customHeight="1" x14ac:dyDescent="0.25">
      <c r="B1701" s="142"/>
      <c r="C1701" s="50"/>
      <c r="D1701" s="50"/>
      <c r="E1701" s="51"/>
      <c r="F1701" s="348"/>
      <c r="G1701" s="349"/>
    </row>
    <row r="1702" spans="1:7" s="41" customFormat="1" ht="12" x14ac:dyDescent="0.25">
      <c r="A1702" s="41">
        <v>1942</v>
      </c>
      <c r="B1702" s="141" t="s">
        <v>727</v>
      </c>
      <c r="C1702" s="46" t="s">
        <v>728</v>
      </c>
      <c r="D1702" s="56" t="s">
        <v>164</v>
      </c>
      <c r="E1702" s="54">
        <v>0</v>
      </c>
      <c r="F1702" s="359"/>
      <c r="G1702" s="176" t="s">
        <v>263</v>
      </c>
    </row>
    <row r="1703" spans="1:7" s="41" customFormat="1" ht="12" x14ac:dyDescent="0.25">
      <c r="B1703" s="141"/>
      <c r="C1703" s="46"/>
      <c r="D1703" s="47"/>
      <c r="E1703" s="54"/>
      <c r="F1703" s="351"/>
      <c r="G1703" s="360"/>
    </row>
    <row r="1704" spans="1:7" s="41" customFormat="1" ht="12" customHeight="1" x14ac:dyDescent="0.25">
      <c r="A1704" s="41">
        <v>1943</v>
      </c>
      <c r="B1704" s="142"/>
      <c r="C1704" s="50"/>
      <c r="D1704" s="50"/>
      <c r="E1704" s="51"/>
      <c r="F1704" s="348"/>
      <c r="G1704" s="349"/>
    </row>
    <row r="1705" spans="1:7" s="41" customFormat="1" ht="12" customHeight="1" x14ac:dyDescent="0.25">
      <c r="B1705" s="144"/>
      <c r="C1705" s="55"/>
      <c r="D1705" s="47"/>
      <c r="E1705" s="54"/>
      <c r="F1705" s="351"/>
      <c r="G1705" s="360"/>
    </row>
    <row r="1706" spans="1:7" s="41" customFormat="1" ht="12" customHeight="1" x14ac:dyDescent="0.25">
      <c r="A1706" s="41">
        <v>1944</v>
      </c>
      <c r="B1706" s="142"/>
      <c r="C1706" s="50"/>
      <c r="D1706" s="50"/>
      <c r="E1706" s="51"/>
      <c r="F1706" s="348"/>
      <c r="G1706" s="349"/>
    </row>
    <row r="1707" spans="1:7" s="41" customFormat="1" ht="12" customHeight="1" x14ac:dyDescent="0.25">
      <c r="B1707" s="144"/>
      <c r="C1707" s="55"/>
      <c r="D1707" s="56"/>
      <c r="E1707" s="54"/>
      <c r="F1707" s="351"/>
      <c r="G1707" s="360"/>
    </row>
    <row r="1708" spans="1:7" s="41" customFormat="1" ht="12" customHeight="1" x14ac:dyDescent="0.25">
      <c r="A1708" s="41">
        <v>1945</v>
      </c>
      <c r="B1708" s="142"/>
      <c r="C1708" s="50"/>
      <c r="D1708" s="50"/>
      <c r="E1708" s="51"/>
      <c r="F1708" s="348"/>
      <c r="G1708" s="349"/>
    </row>
    <row r="1709" spans="1:7" s="41" customFormat="1" ht="12" customHeight="1" x14ac:dyDescent="0.25">
      <c r="B1709" s="141"/>
      <c r="C1709" s="46"/>
      <c r="D1709" s="56"/>
      <c r="E1709" s="54"/>
      <c r="F1709" s="351"/>
      <c r="G1709" s="360"/>
    </row>
    <row r="1710" spans="1:7" s="41" customFormat="1" ht="12" customHeight="1" x14ac:dyDescent="0.25">
      <c r="A1710" s="41">
        <v>1946</v>
      </c>
      <c r="B1710" s="142"/>
      <c r="C1710" s="65"/>
      <c r="D1710" s="50"/>
      <c r="E1710" s="51"/>
      <c r="F1710" s="348"/>
      <c r="G1710" s="349"/>
    </row>
    <row r="1711" spans="1:7" s="41" customFormat="1" ht="12" customHeight="1" x14ac:dyDescent="0.25">
      <c r="B1711" s="144"/>
      <c r="C1711" s="66"/>
      <c r="D1711" s="47"/>
      <c r="E1711" s="48"/>
      <c r="F1711" s="348"/>
      <c r="G1711" s="349"/>
    </row>
    <row r="1712" spans="1:7" s="41" customFormat="1" ht="12" customHeight="1" x14ac:dyDescent="0.25">
      <c r="A1712" s="41">
        <v>1947</v>
      </c>
      <c r="B1712" s="142"/>
      <c r="C1712" s="65"/>
      <c r="D1712" s="50"/>
      <c r="E1712" s="51"/>
      <c r="F1712" s="348"/>
      <c r="G1712" s="349"/>
    </row>
    <row r="1713" spans="1:7" s="41" customFormat="1" ht="12" customHeight="1" x14ac:dyDescent="0.25">
      <c r="B1713" s="144"/>
      <c r="C1713" s="66"/>
      <c r="D1713" s="56"/>
      <c r="E1713" s="54"/>
      <c r="F1713" s="351"/>
      <c r="G1713" s="360"/>
    </row>
    <row r="1714" spans="1:7" s="41" customFormat="1" ht="12" customHeight="1" x14ac:dyDescent="0.25">
      <c r="A1714" s="41">
        <v>1948</v>
      </c>
      <c r="B1714" s="142"/>
      <c r="C1714" s="65"/>
      <c r="D1714" s="50"/>
      <c r="E1714" s="51"/>
      <c r="F1714" s="348"/>
      <c r="G1714" s="349"/>
    </row>
    <row r="1715" spans="1:7" s="41" customFormat="1" ht="12" customHeight="1" x14ac:dyDescent="0.25">
      <c r="B1715" s="144"/>
      <c r="C1715" s="66"/>
      <c r="D1715" s="56"/>
      <c r="E1715" s="54"/>
      <c r="F1715" s="351"/>
      <c r="G1715" s="360"/>
    </row>
    <row r="1716" spans="1:7" s="41" customFormat="1" ht="12" customHeight="1" x14ac:dyDescent="0.25">
      <c r="A1716" s="41">
        <v>1949</v>
      </c>
      <c r="B1716" s="142"/>
      <c r="C1716" s="65"/>
      <c r="D1716" s="50"/>
      <c r="E1716" s="51"/>
      <c r="F1716" s="348"/>
      <c r="G1716" s="349"/>
    </row>
    <row r="1717" spans="1:7" s="41" customFormat="1" ht="12" customHeight="1" x14ac:dyDescent="0.25">
      <c r="B1717" s="144"/>
      <c r="C1717" s="66"/>
      <c r="D1717" s="56"/>
      <c r="E1717" s="54"/>
      <c r="F1717" s="351"/>
      <c r="G1717" s="360"/>
    </row>
    <row r="1718" spans="1:7" s="41" customFormat="1" ht="12" customHeight="1" x14ac:dyDescent="0.25">
      <c r="A1718" s="41">
        <v>1950</v>
      </c>
      <c r="B1718" s="142"/>
      <c r="C1718" s="65"/>
      <c r="D1718" s="50"/>
      <c r="E1718" s="51"/>
      <c r="F1718" s="348"/>
      <c r="G1718" s="349"/>
    </row>
    <row r="1719" spans="1:7" s="41" customFormat="1" ht="12" customHeight="1" x14ac:dyDescent="0.25">
      <c r="B1719" s="144"/>
      <c r="C1719" s="66"/>
      <c r="D1719" s="56"/>
      <c r="E1719" s="54"/>
      <c r="F1719" s="351"/>
      <c r="G1719" s="360"/>
    </row>
    <row r="1720" spans="1:7" s="41" customFormat="1" ht="24" customHeight="1" x14ac:dyDescent="0.25">
      <c r="A1720" s="41">
        <v>1951</v>
      </c>
      <c r="B1720" s="142"/>
      <c r="C1720" s="65"/>
      <c r="D1720" s="50"/>
      <c r="E1720" s="51"/>
      <c r="F1720" s="348"/>
      <c r="G1720" s="349"/>
    </row>
    <row r="1721" spans="1:7" s="41" customFormat="1" ht="12" customHeight="1" x14ac:dyDescent="0.25">
      <c r="B1721" s="144"/>
      <c r="C1721" s="66"/>
      <c r="D1721" s="56"/>
      <c r="E1721" s="54"/>
      <c r="F1721" s="351"/>
      <c r="G1721" s="360"/>
    </row>
    <row r="1722" spans="1:7" s="41" customFormat="1" ht="24" customHeight="1" x14ac:dyDescent="0.25">
      <c r="A1722" s="41">
        <v>1952</v>
      </c>
      <c r="B1722" s="142"/>
      <c r="C1722" s="65"/>
      <c r="D1722" s="50"/>
      <c r="E1722" s="51"/>
      <c r="F1722" s="348"/>
      <c r="G1722" s="349"/>
    </row>
    <row r="1723" spans="1:7" s="41" customFormat="1" ht="12" customHeight="1" x14ac:dyDescent="0.25">
      <c r="B1723" s="144"/>
      <c r="C1723" s="66"/>
      <c r="D1723" s="56"/>
      <c r="E1723" s="54"/>
      <c r="F1723" s="351"/>
      <c r="G1723" s="360"/>
    </row>
    <row r="1724" spans="1:7" s="41" customFormat="1" ht="24" customHeight="1" x14ac:dyDescent="0.25">
      <c r="A1724" s="41">
        <v>1953</v>
      </c>
      <c r="B1724" s="142"/>
      <c r="C1724" s="65"/>
      <c r="D1724" s="50"/>
      <c r="E1724" s="51"/>
      <c r="F1724" s="348"/>
      <c r="G1724" s="349"/>
    </row>
    <row r="1725" spans="1:7" s="41" customFormat="1" ht="12" customHeight="1" x14ac:dyDescent="0.25">
      <c r="B1725" s="144"/>
      <c r="C1725" s="66"/>
      <c r="D1725" s="56"/>
      <c r="E1725" s="54"/>
      <c r="F1725" s="351"/>
      <c r="G1725" s="360"/>
    </row>
    <row r="1726" spans="1:7" s="41" customFormat="1" ht="24" customHeight="1" x14ac:dyDescent="0.25">
      <c r="A1726" s="41">
        <v>1954</v>
      </c>
      <c r="B1726" s="142"/>
      <c r="C1726" s="65"/>
      <c r="D1726" s="50"/>
      <c r="E1726" s="51"/>
      <c r="F1726" s="348"/>
      <c r="G1726" s="349"/>
    </row>
    <row r="1727" spans="1:7" s="41" customFormat="1" ht="12" customHeight="1" x14ac:dyDescent="0.25">
      <c r="B1727" s="144"/>
      <c r="C1727" s="66"/>
      <c r="D1727" s="56"/>
      <c r="E1727" s="54"/>
      <c r="F1727" s="351"/>
      <c r="G1727" s="360"/>
    </row>
    <row r="1728" spans="1:7" s="41" customFormat="1" ht="24" customHeight="1" x14ac:dyDescent="0.25">
      <c r="A1728" s="41">
        <v>1955</v>
      </c>
      <c r="B1728" s="142"/>
      <c r="C1728" s="65"/>
      <c r="D1728" s="50"/>
      <c r="E1728" s="51"/>
      <c r="F1728" s="348"/>
      <c r="G1728" s="349"/>
    </row>
    <row r="1729" spans="1:7" s="59" customFormat="1" ht="20.100000000000001" customHeight="1" x14ac:dyDescent="0.25">
      <c r="B1729" s="144"/>
      <c r="C1729" s="66"/>
      <c r="D1729" s="47"/>
      <c r="E1729" s="48"/>
      <c r="F1729" s="348"/>
      <c r="G1729" s="349"/>
    </row>
    <row r="1730" spans="1:7" s="1" customFormat="1" ht="12" customHeight="1" x14ac:dyDescent="0.2">
      <c r="B1730" s="142"/>
      <c r="C1730" s="65"/>
      <c r="D1730" s="50"/>
      <c r="E1730" s="51"/>
      <c r="F1730" s="348"/>
      <c r="G1730" s="349"/>
    </row>
    <row r="1731" spans="1:7" s="36" customFormat="1" ht="15" customHeight="1" x14ac:dyDescent="0.2">
      <c r="B1731" s="144"/>
      <c r="C1731" s="66"/>
      <c r="D1731" s="56"/>
      <c r="E1731" s="54"/>
      <c r="F1731" s="351"/>
      <c r="G1731" s="360"/>
    </row>
    <row r="1732" spans="1:7" s="36" customFormat="1" ht="15" customHeight="1" x14ac:dyDescent="0.2">
      <c r="B1732" s="142"/>
      <c r="C1732" s="65"/>
      <c r="D1732" s="50"/>
      <c r="E1732" s="51"/>
      <c r="F1732" s="348"/>
      <c r="G1732" s="349"/>
    </row>
    <row r="1733" spans="1:7" s="1" customFormat="1" ht="15" customHeight="1" x14ac:dyDescent="0.2">
      <c r="B1733" s="144"/>
      <c r="C1733" s="66"/>
      <c r="D1733" s="56"/>
      <c r="E1733" s="54"/>
      <c r="F1733" s="351"/>
      <c r="G1733" s="360"/>
    </row>
    <row r="1734" spans="1:7" s="41" customFormat="1" ht="15.4" customHeight="1" x14ac:dyDescent="0.25">
      <c r="B1734" s="142"/>
      <c r="C1734" s="65"/>
      <c r="D1734" s="50"/>
      <c r="E1734" s="51"/>
      <c r="F1734" s="348"/>
      <c r="G1734" s="349"/>
    </row>
    <row r="1735" spans="1:7" s="41" customFormat="1" ht="12" customHeight="1" x14ac:dyDescent="0.25">
      <c r="A1735" s="41">
        <v>2036</v>
      </c>
      <c r="B1735" s="144"/>
      <c r="C1735" s="66"/>
      <c r="D1735" s="56"/>
      <c r="E1735" s="54"/>
      <c r="F1735" s="351"/>
      <c r="G1735" s="360"/>
    </row>
    <row r="1736" spans="1:7" s="41" customFormat="1" ht="12" customHeight="1" x14ac:dyDescent="0.25">
      <c r="B1736" s="142"/>
      <c r="C1736" s="65"/>
      <c r="D1736" s="50"/>
      <c r="E1736" s="51"/>
      <c r="F1736" s="348"/>
      <c r="G1736" s="349"/>
    </row>
    <row r="1737" spans="1:7" s="41" customFormat="1" ht="48" customHeight="1" x14ac:dyDescent="0.25">
      <c r="A1737" s="41">
        <v>2037</v>
      </c>
      <c r="B1737" s="144"/>
      <c r="C1737" s="66"/>
      <c r="D1737" s="56"/>
      <c r="E1737" s="54"/>
      <c r="F1737" s="351"/>
      <c r="G1737" s="360"/>
    </row>
    <row r="1738" spans="1:7" s="41" customFormat="1" ht="12" customHeight="1" x14ac:dyDescent="0.25">
      <c r="B1738" s="60" t="s">
        <v>54</v>
      </c>
      <c r="C1738" s="61"/>
      <c r="D1738" s="61"/>
      <c r="E1738" s="62"/>
      <c r="F1738" s="354"/>
      <c r="G1738" s="355"/>
    </row>
    <row r="1739" spans="1:7" s="41" customFormat="1" ht="12" customHeight="1" x14ac:dyDescent="0.2">
      <c r="A1739" s="41">
        <v>2009</v>
      </c>
      <c r="B1739" s="1"/>
      <c r="C1739" s="1"/>
      <c r="D1739" s="63">
        <f>+D1677+1</f>
        <v>31</v>
      </c>
      <c r="E1739" s="43"/>
      <c r="F1739" s="344"/>
      <c r="G1739" s="356"/>
    </row>
    <row r="1740" spans="1:7" s="41" customFormat="1" ht="12" customHeight="1" x14ac:dyDescent="0.2">
      <c r="B1740" s="72" t="s">
        <v>153</v>
      </c>
      <c r="C1740" s="36"/>
      <c r="D1740" s="36"/>
      <c r="E1740" s="39"/>
      <c r="F1740" s="342"/>
      <c r="G1740" s="343"/>
    </row>
    <row r="1741" spans="1:7" s="41" customFormat="1" ht="12" customHeight="1" x14ac:dyDescent="0.2">
      <c r="A1741" s="41">
        <v>2010</v>
      </c>
      <c r="B1741" s="73" t="s">
        <v>154</v>
      </c>
      <c r="C1741" s="36"/>
      <c r="D1741" s="36"/>
      <c r="E1741" s="39"/>
      <c r="F1741" s="342"/>
      <c r="G1741" s="343"/>
    </row>
    <row r="1742" spans="1:7" s="41" customFormat="1" ht="12" customHeight="1" x14ac:dyDescent="0.2">
      <c r="B1742" s="1"/>
      <c r="C1742" s="1"/>
      <c r="D1742" s="1"/>
      <c r="E1742" s="43"/>
      <c r="F1742" s="344"/>
      <c r="G1742" s="345"/>
    </row>
    <row r="1743" spans="1:7" s="41" customFormat="1" ht="12" customHeight="1" x14ac:dyDescent="0.25">
      <c r="A1743" s="41">
        <v>2011</v>
      </c>
      <c r="B1743" s="44" t="s">
        <v>155</v>
      </c>
      <c r="C1743" s="44" t="s">
        <v>156</v>
      </c>
      <c r="D1743" s="44" t="s">
        <v>157</v>
      </c>
      <c r="E1743" s="45" t="s">
        <v>158</v>
      </c>
      <c r="F1743" s="357" t="s">
        <v>159</v>
      </c>
      <c r="G1743" s="358" t="s">
        <v>1309</v>
      </c>
    </row>
    <row r="1744" spans="1:7" s="41" customFormat="1" ht="12" customHeight="1" x14ac:dyDescent="0.25">
      <c r="B1744" s="141" t="s">
        <v>729</v>
      </c>
      <c r="C1744" s="46" t="s">
        <v>730</v>
      </c>
      <c r="D1744" s="47"/>
      <c r="E1744" s="48"/>
      <c r="F1744" s="348"/>
      <c r="G1744" s="349"/>
    </row>
    <row r="1745" spans="1:7" s="41" customFormat="1" ht="12" customHeight="1" x14ac:dyDescent="0.25">
      <c r="A1745" s="41">
        <v>2012</v>
      </c>
      <c r="B1745" s="142"/>
      <c r="C1745" s="50"/>
      <c r="D1745" s="50"/>
      <c r="E1745" s="51"/>
      <c r="F1745" s="348"/>
      <c r="G1745" s="349"/>
    </row>
    <row r="1746" spans="1:7" s="41" customFormat="1" ht="12" customHeight="1" x14ac:dyDescent="0.25">
      <c r="B1746" s="141" t="s">
        <v>731</v>
      </c>
      <c r="C1746" s="46" t="s">
        <v>732</v>
      </c>
      <c r="D1746" s="47"/>
      <c r="E1746" s="48"/>
      <c r="F1746" s="348"/>
      <c r="G1746" s="349"/>
    </row>
    <row r="1747" spans="1:7" s="41" customFormat="1" ht="12" customHeight="1" x14ac:dyDescent="0.25">
      <c r="A1747" s="41">
        <v>2013</v>
      </c>
      <c r="B1747" s="142"/>
      <c r="C1747" s="50"/>
      <c r="D1747" s="50"/>
      <c r="E1747" s="51"/>
      <c r="F1747" s="348"/>
      <c r="G1747" s="349"/>
    </row>
    <row r="1748" spans="1:7" s="41" customFormat="1" ht="12" customHeight="1" x14ac:dyDescent="0.25">
      <c r="B1748" s="144"/>
      <c r="C1748" s="55" t="s">
        <v>733</v>
      </c>
      <c r="D1748" s="47"/>
      <c r="E1748" s="48"/>
      <c r="F1748" s="348"/>
      <c r="G1748" s="349"/>
    </row>
    <row r="1749" spans="1:7" s="41" customFormat="1" ht="12" customHeight="1" x14ac:dyDescent="0.25">
      <c r="A1749" s="41">
        <v>2014</v>
      </c>
      <c r="B1749" s="142"/>
      <c r="C1749" s="50"/>
      <c r="D1749" s="50"/>
      <c r="E1749" s="51"/>
      <c r="F1749" s="348"/>
      <c r="G1749" s="349"/>
    </row>
    <row r="1750" spans="1:7" s="41" customFormat="1" ht="12" customHeight="1" x14ac:dyDescent="0.25">
      <c r="B1750" s="144"/>
      <c r="C1750" s="55" t="s">
        <v>734</v>
      </c>
      <c r="D1750" s="56" t="s">
        <v>66</v>
      </c>
      <c r="E1750" s="54">
        <v>0</v>
      </c>
      <c r="F1750" s="359"/>
      <c r="G1750" s="176" t="s">
        <v>263</v>
      </c>
    </row>
    <row r="1751" spans="1:7" s="41" customFormat="1" ht="12" x14ac:dyDescent="0.25">
      <c r="A1751" s="41">
        <v>2015</v>
      </c>
      <c r="B1751" s="142"/>
      <c r="C1751" s="50"/>
      <c r="D1751" s="50"/>
      <c r="E1751" s="51"/>
      <c r="F1751" s="352"/>
      <c r="G1751" s="349"/>
    </row>
    <row r="1752" spans="1:7" s="41" customFormat="1" ht="12" customHeight="1" x14ac:dyDescent="0.25">
      <c r="B1752" s="144"/>
      <c r="C1752" s="55" t="s">
        <v>735</v>
      </c>
      <c r="D1752" s="56" t="s">
        <v>66</v>
      </c>
      <c r="E1752" s="54">
        <v>0</v>
      </c>
      <c r="F1752" s="359"/>
      <c r="G1752" s="176" t="s">
        <v>263</v>
      </c>
    </row>
    <row r="1753" spans="1:7" s="41" customFormat="1" ht="12" customHeight="1" x14ac:dyDescent="0.25">
      <c r="A1753" s="41">
        <v>2016</v>
      </c>
      <c r="B1753" s="142"/>
      <c r="C1753" s="50"/>
      <c r="D1753" s="50"/>
      <c r="E1753" s="51"/>
      <c r="F1753" s="352"/>
      <c r="G1753" s="349"/>
    </row>
    <row r="1754" spans="1:7" s="41" customFormat="1" ht="12" customHeight="1" x14ac:dyDescent="0.25">
      <c r="B1754" s="144"/>
      <c r="C1754" s="55" t="s">
        <v>736</v>
      </c>
      <c r="D1754" s="56" t="s">
        <v>66</v>
      </c>
      <c r="E1754" s="54">
        <v>36.700000000000003</v>
      </c>
      <c r="F1754" s="359"/>
      <c r="G1754" s="349">
        <f>E1754*F1754</f>
        <v>0</v>
      </c>
    </row>
    <row r="1755" spans="1:7" s="41" customFormat="1" ht="12" customHeight="1" x14ac:dyDescent="0.25">
      <c r="A1755" s="41">
        <v>2017</v>
      </c>
      <c r="B1755" s="142"/>
      <c r="C1755" s="50"/>
      <c r="D1755" s="50"/>
      <c r="E1755" s="51"/>
      <c r="F1755" s="352"/>
      <c r="G1755" s="349"/>
    </row>
    <row r="1756" spans="1:7" s="41" customFormat="1" ht="12" customHeight="1" x14ac:dyDescent="0.25">
      <c r="B1756" s="141" t="s">
        <v>737</v>
      </c>
      <c r="C1756" s="46" t="s">
        <v>738</v>
      </c>
      <c r="D1756" s="47"/>
      <c r="E1756" s="48"/>
      <c r="F1756" s="359"/>
      <c r="G1756" s="349"/>
    </row>
    <row r="1757" spans="1:7" s="41" customFormat="1" ht="12" x14ac:dyDescent="0.25">
      <c r="A1757" s="41">
        <v>2018</v>
      </c>
      <c r="B1757" s="142"/>
      <c r="C1757" s="50"/>
      <c r="D1757" s="50"/>
      <c r="E1757" s="51"/>
      <c r="F1757" s="352"/>
      <c r="G1757" s="349"/>
    </row>
    <row r="1758" spans="1:7" s="41" customFormat="1" ht="12" customHeight="1" x14ac:dyDescent="0.25">
      <c r="B1758" s="144"/>
      <c r="C1758" s="55" t="s">
        <v>739</v>
      </c>
      <c r="D1758" s="56"/>
      <c r="E1758" s="54"/>
      <c r="F1758" s="359"/>
      <c r="G1758" s="349"/>
    </row>
    <row r="1759" spans="1:7" s="41" customFormat="1" ht="12" x14ac:dyDescent="0.25">
      <c r="A1759" s="41">
        <v>2019</v>
      </c>
      <c r="B1759" s="142"/>
      <c r="C1759" s="50"/>
      <c r="D1759" s="50"/>
      <c r="E1759" s="51"/>
      <c r="F1759" s="352"/>
      <c r="G1759" s="349"/>
    </row>
    <row r="1760" spans="1:7" s="41" customFormat="1" ht="12" customHeight="1" x14ac:dyDescent="0.25">
      <c r="B1760" s="144"/>
      <c r="C1760" s="55" t="s">
        <v>740</v>
      </c>
      <c r="D1760" s="56" t="s">
        <v>66</v>
      </c>
      <c r="E1760" s="54">
        <v>18.3</v>
      </c>
      <c r="F1760" s="359"/>
      <c r="G1760" s="349">
        <f>E1760*F1760</f>
        <v>0</v>
      </c>
    </row>
    <row r="1761" spans="1:10" s="41" customFormat="1" ht="12" customHeight="1" x14ac:dyDescent="0.25">
      <c r="A1761" s="41">
        <v>2020</v>
      </c>
      <c r="B1761" s="142"/>
      <c r="C1761" s="50"/>
      <c r="D1761" s="50"/>
      <c r="E1761" s="51"/>
      <c r="F1761" s="352"/>
      <c r="G1761" s="349"/>
    </row>
    <row r="1762" spans="1:10" s="41" customFormat="1" ht="12" customHeight="1" x14ac:dyDescent="0.25">
      <c r="B1762" s="144"/>
      <c r="C1762" s="55" t="s">
        <v>741</v>
      </c>
      <c r="D1762" s="47"/>
      <c r="E1762" s="54"/>
      <c r="F1762" s="359"/>
      <c r="G1762" s="349"/>
    </row>
    <row r="1763" spans="1:10" s="41" customFormat="1" ht="12" customHeight="1" x14ac:dyDescent="0.25">
      <c r="A1763" s="41">
        <v>2021</v>
      </c>
      <c r="B1763" s="142"/>
      <c r="C1763" s="50"/>
      <c r="D1763" s="50"/>
      <c r="E1763" s="51"/>
      <c r="F1763" s="352"/>
      <c r="G1763" s="349"/>
    </row>
    <row r="1764" spans="1:10" s="41" customFormat="1" ht="12" customHeight="1" x14ac:dyDescent="0.25">
      <c r="B1764" s="144"/>
      <c r="C1764" s="55" t="s">
        <v>742</v>
      </c>
      <c r="D1764" s="56" t="s">
        <v>66</v>
      </c>
      <c r="E1764" s="54">
        <v>0</v>
      </c>
      <c r="F1764" s="359"/>
      <c r="G1764" s="176" t="s">
        <v>263</v>
      </c>
    </row>
    <row r="1765" spans="1:10" s="41" customFormat="1" ht="12" customHeight="1" x14ac:dyDescent="0.25">
      <c r="A1765" s="41">
        <v>2022</v>
      </c>
      <c r="B1765" s="142"/>
      <c r="C1765" s="50"/>
      <c r="D1765" s="50"/>
      <c r="E1765" s="51"/>
      <c r="F1765" s="352"/>
      <c r="G1765" s="349"/>
      <c r="I1765" s="76"/>
      <c r="J1765" s="57"/>
    </row>
    <row r="1766" spans="1:10" s="41" customFormat="1" ht="12" customHeight="1" x14ac:dyDescent="0.25">
      <c r="B1766" s="141" t="s">
        <v>743</v>
      </c>
      <c r="C1766" s="46" t="s">
        <v>744</v>
      </c>
      <c r="D1766" s="47"/>
      <c r="E1766" s="54">
        <v>0</v>
      </c>
      <c r="F1766" s="359"/>
      <c r="G1766" s="349"/>
    </row>
    <row r="1767" spans="1:10" s="41" customFormat="1" ht="12" customHeight="1" x14ac:dyDescent="0.25">
      <c r="A1767" s="41">
        <v>2023</v>
      </c>
      <c r="B1767" s="142"/>
      <c r="C1767" s="50"/>
      <c r="D1767" s="50"/>
      <c r="E1767" s="51"/>
      <c r="F1767" s="352"/>
      <c r="G1767" s="349"/>
    </row>
    <row r="1768" spans="1:10" s="41" customFormat="1" ht="12" customHeight="1" x14ac:dyDescent="0.25">
      <c r="B1768" s="144"/>
      <c r="C1768" s="55" t="s">
        <v>745</v>
      </c>
      <c r="D1768" s="53" t="s">
        <v>347</v>
      </c>
      <c r="E1768" s="48">
        <v>0</v>
      </c>
      <c r="F1768" s="359"/>
      <c r="G1768" s="349">
        <f>E1768*F1768</f>
        <v>0</v>
      </c>
    </row>
    <row r="1769" spans="1:10" s="41" customFormat="1" ht="12" customHeight="1" x14ac:dyDescent="0.25">
      <c r="A1769" s="41">
        <v>2024</v>
      </c>
      <c r="B1769" s="142"/>
      <c r="C1769" s="50"/>
      <c r="D1769" s="77"/>
      <c r="E1769" s="51"/>
      <c r="F1769" s="352"/>
      <c r="G1769" s="176" t="s">
        <v>263</v>
      </c>
    </row>
    <row r="1770" spans="1:10" s="41" customFormat="1" ht="12" customHeight="1" x14ac:dyDescent="0.25">
      <c r="B1770" s="144"/>
      <c r="C1770" s="55" t="s">
        <v>746</v>
      </c>
      <c r="D1770" s="53" t="s">
        <v>347</v>
      </c>
      <c r="E1770" s="48">
        <v>0</v>
      </c>
      <c r="F1770" s="359"/>
      <c r="G1770" s="349"/>
    </row>
    <row r="1771" spans="1:10" s="41" customFormat="1" ht="12" customHeight="1" x14ac:dyDescent="0.25">
      <c r="A1771" s="41">
        <v>2025</v>
      </c>
      <c r="B1771" s="142"/>
      <c r="C1771" s="50"/>
      <c r="D1771" s="50"/>
      <c r="E1771" s="51"/>
      <c r="F1771" s="352"/>
      <c r="G1771" s="349"/>
    </row>
    <row r="1772" spans="1:10" s="41" customFormat="1" ht="12" customHeight="1" x14ac:dyDescent="0.25">
      <c r="B1772" s="141"/>
      <c r="C1772" s="55" t="s">
        <v>747</v>
      </c>
      <c r="D1772" s="56" t="s">
        <v>136</v>
      </c>
      <c r="E1772" s="54">
        <v>176.4</v>
      </c>
      <c r="F1772" s="359"/>
      <c r="G1772" s="349">
        <f>E1772*F1772</f>
        <v>0</v>
      </c>
    </row>
    <row r="1773" spans="1:10" s="41" customFormat="1" ht="12" customHeight="1" x14ac:dyDescent="0.25">
      <c r="A1773" s="41">
        <v>2026</v>
      </c>
      <c r="B1773" s="142"/>
      <c r="C1773" s="50"/>
      <c r="D1773" s="50"/>
      <c r="E1773" s="51"/>
      <c r="F1773" s="352"/>
      <c r="G1773" s="349"/>
    </row>
    <row r="1774" spans="1:10" s="41" customFormat="1" ht="12" customHeight="1" x14ac:dyDescent="0.25">
      <c r="B1774" s="141" t="s">
        <v>748</v>
      </c>
      <c r="C1774" s="46" t="s">
        <v>749</v>
      </c>
      <c r="D1774" s="47"/>
      <c r="E1774" s="54">
        <v>0</v>
      </c>
      <c r="F1774" s="359"/>
      <c r="G1774" s="176" t="s">
        <v>263</v>
      </c>
    </row>
    <row r="1775" spans="1:10" s="41" customFormat="1" ht="12" customHeight="1" x14ac:dyDescent="0.25">
      <c r="A1775" s="41">
        <v>2027</v>
      </c>
      <c r="B1775" s="142"/>
      <c r="C1775" s="50"/>
      <c r="D1775" s="50"/>
      <c r="E1775" s="51"/>
      <c r="F1775" s="348"/>
      <c r="G1775" s="349"/>
    </row>
    <row r="1776" spans="1:10" s="41" customFormat="1" ht="12" customHeight="1" x14ac:dyDescent="0.25">
      <c r="B1776" s="144"/>
      <c r="C1776" s="55" t="s">
        <v>750</v>
      </c>
      <c r="D1776" s="56" t="s">
        <v>75</v>
      </c>
      <c r="E1776" s="54">
        <v>0</v>
      </c>
      <c r="F1776" s="351"/>
      <c r="G1776" s="349"/>
    </row>
    <row r="1777" spans="1:7" s="41" customFormat="1" ht="12" customHeight="1" x14ac:dyDescent="0.25">
      <c r="A1777" s="41">
        <v>2028</v>
      </c>
      <c r="B1777" s="142"/>
      <c r="C1777" s="50"/>
      <c r="D1777" s="50"/>
      <c r="E1777" s="51"/>
      <c r="F1777" s="348"/>
      <c r="G1777" s="349"/>
    </row>
    <row r="1778" spans="1:7" s="41" customFormat="1" ht="12" customHeight="1" x14ac:dyDescent="0.25">
      <c r="B1778" s="141" t="s">
        <v>751</v>
      </c>
      <c r="C1778" s="46" t="s">
        <v>752</v>
      </c>
      <c r="D1778" s="56" t="s">
        <v>15</v>
      </c>
      <c r="E1778" s="54">
        <v>12</v>
      </c>
      <c r="F1778" s="359"/>
      <c r="G1778" s="349">
        <f>E1778*F1778</f>
        <v>0</v>
      </c>
    </row>
    <row r="1779" spans="1:7" s="41" customFormat="1" ht="12" customHeight="1" x14ac:dyDescent="0.25">
      <c r="A1779" s="41">
        <v>2029</v>
      </c>
      <c r="B1779" s="142"/>
      <c r="C1779" s="50"/>
      <c r="D1779" s="50"/>
      <c r="E1779" s="51"/>
      <c r="F1779" s="352"/>
      <c r="G1779" s="349"/>
    </row>
    <row r="1780" spans="1:7" s="41" customFormat="1" ht="12" customHeight="1" x14ac:dyDescent="0.25">
      <c r="B1780" s="141" t="s">
        <v>753</v>
      </c>
      <c r="C1780" s="46" t="s">
        <v>754</v>
      </c>
      <c r="D1780" s="56" t="s">
        <v>15</v>
      </c>
      <c r="E1780" s="54">
        <v>12</v>
      </c>
      <c r="F1780" s="359"/>
      <c r="G1780" s="349">
        <f>E1780*F1780</f>
        <v>0</v>
      </c>
    </row>
    <row r="1781" spans="1:7" s="41" customFormat="1" ht="12" customHeight="1" x14ac:dyDescent="0.25">
      <c r="A1781" s="41">
        <v>2030</v>
      </c>
      <c r="B1781" s="142"/>
      <c r="C1781" s="50"/>
      <c r="D1781" s="50"/>
      <c r="E1781" s="51"/>
      <c r="F1781" s="352"/>
      <c r="G1781" s="349"/>
    </row>
    <row r="1782" spans="1:7" s="41" customFormat="1" ht="12" customHeight="1" x14ac:dyDescent="0.25">
      <c r="B1782" s="141" t="s">
        <v>755</v>
      </c>
      <c r="C1782" s="46" t="s">
        <v>756</v>
      </c>
      <c r="D1782" s="56" t="s">
        <v>15</v>
      </c>
      <c r="E1782" s="48">
        <v>0</v>
      </c>
      <c r="F1782" s="359"/>
      <c r="G1782" s="176" t="s">
        <v>263</v>
      </c>
    </row>
    <row r="1783" spans="1:7" s="41" customFormat="1" ht="12" customHeight="1" x14ac:dyDescent="0.25">
      <c r="A1783" s="41">
        <v>2031</v>
      </c>
      <c r="B1783" s="142"/>
      <c r="C1783" s="50"/>
      <c r="D1783" s="50"/>
      <c r="E1783" s="51"/>
      <c r="F1783" s="352"/>
      <c r="G1783" s="349"/>
    </row>
    <row r="1784" spans="1:7" s="41" customFormat="1" ht="12" customHeight="1" x14ac:dyDescent="0.25">
      <c r="B1784" s="141" t="s">
        <v>757</v>
      </c>
      <c r="C1784" s="46" t="s">
        <v>758</v>
      </c>
      <c r="D1784" s="47"/>
      <c r="E1784" s="54"/>
      <c r="F1784" s="359"/>
      <c r="G1784" s="349"/>
    </row>
    <row r="1785" spans="1:7" s="41" customFormat="1" ht="12" customHeight="1" x14ac:dyDescent="0.25">
      <c r="A1785" s="41">
        <v>2032</v>
      </c>
      <c r="B1785" s="142"/>
      <c r="C1785" s="50"/>
      <c r="D1785" s="50"/>
      <c r="E1785" s="51"/>
      <c r="F1785" s="352"/>
      <c r="G1785" s="349"/>
    </row>
    <row r="1786" spans="1:7" s="41" customFormat="1" ht="12" customHeight="1" x14ac:dyDescent="0.25">
      <c r="B1786" s="144"/>
      <c r="C1786" s="55" t="s">
        <v>759</v>
      </c>
      <c r="D1786" s="56" t="s">
        <v>75</v>
      </c>
      <c r="E1786" s="54">
        <v>0</v>
      </c>
      <c r="F1786" s="359"/>
      <c r="G1786" s="176" t="s">
        <v>263</v>
      </c>
    </row>
    <row r="1787" spans="1:7" s="41" customFormat="1" ht="12" customHeight="1" x14ac:dyDescent="0.25">
      <c r="A1787" s="41">
        <v>2033</v>
      </c>
      <c r="B1787" s="142"/>
      <c r="C1787" s="50"/>
      <c r="D1787" s="50"/>
      <c r="E1787" s="51"/>
      <c r="F1787" s="352"/>
      <c r="G1787" s="349"/>
    </row>
    <row r="1788" spans="1:7" s="41" customFormat="1" ht="12" customHeight="1" x14ac:dyDescent="0.25">
      <c r="B1788" s="144"/>
      <c r="C1788" s="55" t="s">
        <v>760</v>
      </c>
      <c r="D1788" s="56" t="s">
        <v>75</v>
      </c>
      <c r="E1788" s="54">
        <v>0</v>
      </c>
      <c r="F1788" s="359"/>
      <c r="G1788" s="176" t="s">
        <v>263</v>
      </c>
    </row>
    <row r="1789" spans="1:7" s="41" customFormat="1" ht="12" customHeight="1" x14ac:dyDescent="0.25">
      <c r="A1789" s="41">
        <v>2034</v>
      </c>
      <c r="B1789" s="142"/>
      <c r="C1789" s="50"/>
      <c r="D1789" s="50"/>
      <c r="E1789" s="51"/>
      <c r="F1789" s="352"/>
      <c r="G1789" s="349"/>
    </row>
    <row r="1790" spans="1:7" s="41" customFormat="1" ht="12" customHeight="1" x14ac:dyDescent="0.25">
      <c r="B1790" s="141" t="s">
        <v>761</v>
      </c>
      <c r="C1790" s="46" t="s">
        <v>762</v>
      </c>
      <c r="D1790" s="56" t="s">
        <v>75</v>
      </c>
      <c r="E1790" s="54">
        <v>0</v>
      </c>
      <c r="F1790" s="359"/>
      <c r="G1790" s="176" t="s">
        <v>263</v>
      </c>
    </row>
    <row r="1791" spans="1:7" s="41" customFormat="1" ht="12" customHeight="1" x14ac:dyDescent="0.25">
      <c r="A1791" s="41">
        <v>2035</v>
      </c>
      <c r="B1791" s="142"/>
      <c r="C1791" s="65"/>
      <c r="D1791" s="50"/>
      <c r="E1791" s="51"/>
      <c r="F1791" s="348"/>
      <c r="G1791" s="349"/>
    </row>
    <row r="1792" spans="1:7" s="41" customFormat="1" ht="12" customHeight="1" x14ac:dyDescent="0.25">
      <c r="B1792" s="144"/>
      <c r="C1792" s="66"/>
      <c r="D1792" s="56"/>
      <c r="E1792" s="54"/>
      <c r="F1792" s="351"/>
      <c r="G1792" s="360"/>
    </row>
    <row r="1793" spans="1:7" s="41" customFormat="1" ht="12" customHeight="1" x14ac:dyDescent="0.25">
      <c r="A1793" s="41">
        <v>2038</v>
      </c>
      <c r="B1793" s="142"/>
      <c r="C1793" s="65"/>
      <c r="D1793" s="50"/>
      <c r="E1793" s="51"/>
      <c r="F1793" s="348"/>
      <c r="G1793" s="349"/>
    </row>
    <row r="1794" spans="1:7" s="41" customFormat="1" ht="12" customHeight="1" x14ac:dyDescent="0.25">
      <c r="B1794" s="144"/>
      <c r="C1794" s="66"/>
      <c r="D1794" s="56"/>
      <c r="E1794" s="54"/>
      <c r="F1794" s="351"/>
      <c r="G1794" s="360"/>
    </row>
    <row r="1795" spans="1:7" s="41" customFormat="1" ht="12" customHeight="1" x14ac:dyDescent="0.25">
      <c r="A1795" s="41">
        <v>2039</v>
      </c>
      <c r="B1795" s="142"/>
      <c r="C1795" s="65"/>
      <c r="D1795" s="50"/>
      <c r="E1795" s="51"/>
      <c r="F1795" s="348"/>
      <c r="G1795" s="349"/>
    </row>
    <row r="1796" spans="1:7" s="59" customFormat="1" ht="20.100000000000001" customHeight="1" x14ac:dyDescent="0.25">
      <c r="B1796" s="144"/>
      <c r="C1796" s="66"/>
      <c r="D1796" s="47"/>
      <c r="E1796" s="48"/>
      <c r="F1796" s="348"/>
      <c r="G1796" s="349"/>
    </row>
    <row r="1797" spans="1:7" s="1" customFormat="1" ht="12" customHeight="1" x14ac:dyDescent="0.2">
      <c r="B1797" s="142"/>
      <c r="C1797" s="65"/>
      <c r="D1797" s="50"/>
      <c r="E1797" s="51"/>
      <c r="F1797" s="348"/>
      <c r="G1797" s="349"/>
    </row>
    <row r="1798" spans="1:7" s="36" customFormat="1" ht="15" customHeight="1" x14ac:dyDescent="0.2">
      <c r="B1798" s="144"/>
      <c r="C1798" s="66"/>
      <c r="D1798" s="56"/>
      <c r="E1798" s="54"/>
      <c r="F1798" s="351"/>
      <c r="G1798" s="360"/>
    </row>
    <row r="1799" spans="1:7" s="36" customFormat="1" ht="15" customHeight="1" x14ac:dyDescent="0.2">
      <c r="B1799" s="142"/>
      <c r="C1799" s="65"/>
      <c r="D1799" s="50"/>
      <c r="E1799" s="51"/>
      <c r="F1799" s="348"/>
      <c r="G1799" s="349"/>
    </row>
    <row r="1800" spans="1:7" s="1" customFormat="1" ht="15" customHeight="1" x14ac:dyDescent="0.2">
      <c r="B1800" s="144"/>
      <c r="C1800" s="66"/>
      <c r="D1800" s="56"/>
      <c r="E1800" s="54"/>
      <c r="F1800" s="351"/>
      <c r="G1800" s="360"/>
    </row>
    <row r="1801" spans="1:7" s="41" customFormat="1" ht="15.4" customHeight="1" x14ac:dyDescent="0.25">
      <c r="B1801" s="142"/>
      <c r="C1801" s="65"/>
      <c r="D1801" s="50"/>
      <c r="E1801" s="51"/>
      <c r="F1801" s="348"/>
      <c r="G1801" s="349"/>
    </row>
    <row r="1802" spans="1:7" s="41" customFormat="1" ht="12" customHeight="1" x14ac:dyDescent="0.25">
      <c r="A1802" s="41">
        <v>2101</v>
      </c>
      <c r="B1802" s="144"/>
      <c r="C1802" s="66"/>
      <c r="D1802" s="56"/>
      <c r="E1802" s="54"/>
      <c r="F1802" s="351"/>
      <c r="G1802" s="360"/>
    </row>
    <row r="1803" spans="1:7" s="41" customFormat="1" ht="12" customHeight="1" x14ac:dyDescent="0.25">
      <c r="B1803" s="142"/>
      <c r="C1803" s="65"/>
      <c r="D1803" s="50"/>
      <c r="E1803" s="51"/>
      <c r="F1803" s="348"/>
      <c r="G1803" s="349"/>
    </row>
    <row r="1804" spans="1:7" s="41" customFormat="1" ht="12" customHeight="1" x14ac:dyDescent="0.25">
      <c r="A1804" s="41">
        <v>2102</v>
      </c>
      <c r="B1804" s="144"/>
      <c r="C1804" s="66"/>
      <c r="D1804" s="47"/>
      <c r="E1804" s="48"/>
      <c r="F1804" s="348"/>
      <c r="G1804" s="349"/>
    </row>
    <row r="1805" spans="1:7" s="41" customFormat="1" ht="12" customHeight="1" x14ac:dyDescent="0.25">
      <c r="B1805" s="60" t="s">
        <v>54</v>
      </c>
      <c r="C1805" s="61"/>
      <c r="D1805" s="61"/>
      <c r="E1805" s="62"/>
      <c r="F1805" s="354"/>
      <c r="G1805" s="355">
        <f>SUM(G1744:G1804)</f>
        <v>0</v>
      </c>
    </row>
    <row r="1806" spans="1:7" s="41" customFormat="1" ht="12" customHeight="1" x14ac:dyDescent="0.2">
      <c r="A1806" s="41">
        <v>2103</v>
      </c>
      <c r="B1806" s="1"/>
      <c r="C1806" s="1"/>
      <c r="D1806" s="63">
        <f>+D1739+1</f>
        <v>32</v>
      </c>
      <c r="E1806" s="43"/>
      <c r="F1806" s="344"/>
      <c r="G1806" s="356"/>
    </row>
    <row r="1807" spans="1:7" s="41" customFormat="1" ht="12" customHeight="1" x14ac:dyDescent="0.2">
      <c r="B1807" s="72" t="s">
        <v>153</v>
      </c>
      <c r="C1807" s="36"/>
      <c r="D1807" s="36"/>
      <c r="E1807" s="39"/>
      <c r="F1807" s="342"/>
      <c r="G1807" s="343"/>
    </row>
    <row r="1808" spans="1:7" s="41" customFormat="1" ht="12" customHeight="1" x14ac:dyDescent="0.2">
      <c r="A1808" s="41">
        <v>2104</v>
      </c>
      <c r="B1808" s="73" t="s">
        <v>154</v>
      </c>
      <c r="C1808" s="36"/>
      <c r="D1808" s="36"/>
      <c r="E1808" s="39"/>
      <c r="F1808" s="342"/>
      <c r="G1808" s="343"/>
    </row>
    <row r="1809" spans="1:7" s="41" customFormat="1" ht="12" customHeight="1" x14ac:dyDescent="0.2">
      <c r="B1809" s="1"/>
      <c r="C1809" s="1"/>
      <c r="D1809" s="1"/>
      <c r="E1809" s="43"/>
      <c r="F1809" s="344"/>
      <c r="G1809" s="345"/>
    </row>
    <row r="1810" spans="1:7" s="41" customFormat="1" ht="12" customHeight="1" x14ac:dyDescent="0.25">
      <c r="A1810" s="41">
        <v>2105</v>
      </c>
      <c r="B1810" s="44" t="s">
        <v>155</v>
      </c>
      <c r="C1810" s="44" t="s">
        <v>156</v>
      </c>
      <c r="D1810" s="44" t="s">
        <v>157</v>
      </c>
      <c r="E1810" s="45" t="s">
        <v>158</v>
      </c>
      <c r="F1810" s="357" t="s">
        <v>159</v>
      </c>
      <c r="G1810" s="358" t="s">
        <v>1309</v>
      </c>
    </row>
    <row r="1811" spans="1:7" s="41" customFormat="1" ht="12" customHeight="1" x14ac:dyDescent="0.25">
      <c r="B1811" s="141" t="s">
        <v>763</v>
      </c>
      <c r="C1811" s="46" t="s">
        <v>764</v>
      </c>
      <c r="D1811" s="47"/>
      <c r="E1811" s="48"/>
      <c r="F1811" s="348"/>
      <c r="G1811" s="349"/>
    </row>
    <row r="1812" spans="1:7" s="41" customFormat="1" ht="12" customHeight="1" x14ac:dyDescent="0.25">
      <c r="A1812" s="41">
        <v>2106</v>
      </c>
      <c r="B1812" s="142"/>
      <c r="C1812" s="50"/>
      <c r="D1812" s="50"/>
      <c r="E1812" s="51"/>
      <c r="F1812" s="348"/>
      <c r="G1812" s="349"/>
    </row>
    <row r="1813" spans="1:7" s="41" customFormat="1" ht="12" customHeight="1" x14ac:dyDescent="0.25">
      <c r="B1813" s="141" t="s">
        <v>765</v>
      </c>
      <c r="C1813" s="46" t="s">
        <v>766</v>
      </c>
      <c r="D1813" s="47"/>
      <c r="E1813" s="48"/>
      <c r="F1813" s="348"/>
      <c r="G1813" s="349"/>
    </row>
    <row r="1814" spans="1:7" s="41" customFormat="1" ht="12" customHeight="1" x14ac:dyDescent="0.25">
      <c r="A1814" s="41">
        <v>2107</v>
      </c>
      <c r="B1814" s="142"/>
      <c r="C1814" s="50"/>
      <c r="D1814" s="50"/>
      <c r="E1814" s="51"/>
      <c r="F1814" s="348"/>
      <c r="G1814" s="349"/>
    </row>
    <row r="1815" spans="1:7" s="41" customFormat="1" ht="12" customHeight="1" x14ac:dyDescent="0.25">
      <c r="B1815" s="141" t="s">
        <v>767</v>
      </c>
      <c r="C1815" s="46" t="s">
        <v>768</v>
      </c>
      <c r="D1815" s="47"/>
      <c r="E1815" s="48"/>
      <c r="F1815" s="348"/>
      <c r="G1815" s="349"/>
    </row>
    <row r="1816" spans="1:7" s="41" customFormat="1" ht="12" customHeight="1" x14ac:dyDescent="0.25">
      <c r="A1816" s="41">
        <v>2108</v>
      </c>
      <c r="B1816" s="142"/>
      <c r="C1816" s="50"/>
      <c r="D1816" s="50"/>
      <c r="E1816" s="51"/>
      <c r="F1816" s="348"/>
      <c r="G1816" s="349"/>
    </row>
    <row r="1817" spans="1:7" s="41" customFormat="1" ht="12" customHeight="1" x14ac:dyDescent="0.25">
      <c r="B1817" s="144"/>
      <c r="C1817" s="55" t="s">
        <v>769</v>
      </c>
      <c r="D1817" s="47"/>
      <c r="E1817" s="54"/>
      <c r="F1817" s="351"/>
      <c r="G1817" s="349"/>
    </row>
    <row r="1818" spans="1:7" s="41" customFormat="1" ht="12" customHeight="1" x14ac:dyDescent="0.25">
      <c r="A1818" s="41">
        <v>2109</v>
      </c>
      <c r="B1818" s="142"/>
      <c r="C1818" s="50"/>
      <c r="D1818" s="50"/>
      <c r="E1818" s="51"/>
      <c r="F1818" s="348"/>
      <c r="G1818" s="349"/>
    </row>
    <row r="1819" spans="1:7" s="41" customFormat="1" ht="12" customHeight="1" x14ac:dyDescent="0.25">
      <c r="B1819" s="144"/>
      <c r="C1819" s="55" t="s">
        <v>770</v>
      </c>
      <c r="D1819" s="56" t="s">
        <v>164</v>
      </c>
      <c r="E1819" s="54">
        <v>2.4</v>
      </c>
      <c r="F1819" s="359"/>
      <c r="G1819" s="349">
        <f>E1819*F1819</f>
        <v>0</v>
      </c>
    </row>
    <row r="1820" spans="1:7" s="41" customFormat="1" ht="12" customHeight="1" x14ac:dyDescent="0.25">
      <c r="A1820" s="41">
        <v>2110</v>
      </c>
      <c r="B1820" s="142"/>
      <c r="C1820" s="50"/>
      <c r="D1820" s="50"/>
      <c r="E1820" s="51"/>
      <c r="F1820" s="352"/>
      <c r="G1820" s="349"/>
    </row>
    <row r="1821" spans="1:7" s="41" customFormat="1" ht="12" customHeight="1" x14ac:dyDescent="0.25">
      <c r="B1821" s="144"/>
      <c r="C1821" s="55" t="s">
        <v>771</v>
      </c>
      <c r="D1821" s="56" t="s">
        <v>164</v>
      </c>
      <c r="E1821" s="54">
        <v>0.2</v>
      </c>
      <c r="F1821" s="359"/>
      <c r="G1821" s="349">
        <f>E1821*F1821</f>
        <v>0</v>
      </c>
    </row>
    <row r="1822" spans="1:7" s="41" customFormat="1" ht="12" customHeight="1" x14ac:dyDescent="0.25">
      <c r="A1822" s="41">
        <v>2111</v>
      </c>
      <c r="B1822" s="142"/>
      <c r="C1822" s="50"/>
      <c r="D1822" s="50"/>
      <c r="E1822" s="51"/>
      <c r="F1822" s="352"/>
      <c r="G1822" s="349"/>
    </row>
    <row r="1823" spans="1:7" s="41" customFormat="1" ht="12" customHeight="1" x14ac:dyDescent="0.25">
      <c r="B1823" s="144"/>
      <c r="C1823" s="55" t="s">
        <v>772</v>
      </c>
      <c r="D1823" s="47"/>
      <c r="E1823" s="54"/>
      <c r="F1823" s="359"/>
      <c r="G1823" s="360"/>
    </row>
    <row r="1824" spans="1:7" s="41" customFormat="1" ht="12" customHeight="1" x14ac:dyDescent="0.25">
      <c r="A1824" s="41">
        <v>2112</v>
      </c>
      <c r="B1824" s="142"/>
      <c r="C1824" s="50"/>
      <c r="D1824" s="50"/>
      <c r="E1824" s="51"/>
      <c r="F1824" s="352"/>
      <c r="G1824" s="349"/>
    </row>
    <row r="1825" spans="1:7" s="41" customFormat="1" ht="12" customHeight="1" x14ac:dyDescent="0.25">
      <c r="B1825" s="144"/>
      <c r="C1825" s="55" t="s">
        <v>770</v>
      </c>
      <c r="D1825" s="56" t="s">
        <v>164</v>
      </c>
      <c r="E1825" s="54">
        <v>2.8</v>
      </c>
      <c r="F1825" s="359"/>
      <c r="G1825" s="349">
        <f>E1825*F1825</f>
        <v>0</v>
      </c>
    </row>
    <row r="1826" spans="1:7" s="41" customFormat="1" ht="12" customHeight="1" x14ac:dyDescent="0.25">
      <c r="A1826" s="41">
        <v>2113</v>
      </c>
      <c r="B1826" s="142"/>
      <c r="C1826" s="50"/>
      <c r="D1826" s="50"/>
      <c r="E1826" s="51"/>
      <c r="F1826" s="352"/>
      <c r="G1826" s="349"/>
    </row>
    <row r="1827" spans="1:7" s="41" customFormat="1" ht="12" customHeight="1" x14ac:dyDescent="0.25">
      <c r="B1827" s="144"/>
      <c r="C1827" s="55" t="s">
        <v>771</v>
      </c>
      <c r="D1827" s="56" t="s">
        <v>164</v>
      </c>
      <c r="E1827" s="54">
        <v>0</v>
      </c>
      <c r="F1827" s="359"/>
      <c r="G1827" s="176" t="s">
        <v>263</v>
      </c>
    </row>
    <row r="1828" spans="1:7" s="41" customFormat="1" ht="12" customHeight="1" x14ac:dyDescent="0.25">
      <c r="A1828" s="41">
        <v>2114</v>
      </c>
      <c r="B1828" s="142"/>
      <c r="C1828" s="50"/>
      <c r="D1828" s="50"/>
      <c r="E1828" s="51"/>
      <c r="F1828" s="352"/>
      <c r="G1828" s="349"/>
    </row>
    <row r="1829" spans="1:7" s="41" customFormat="1" ht="12" customHeight="1" x14ac:dyDescent="0.25">
      <c r="B1829" s="144"/>
      <c r="C1829" s="55" t="s">
        <v>773</v>
      </c>
      <c r="D1829" s="56" t="s">
        <v>66</v>
      </c>
      <c r="E1829" s="54">
        <v>111.3</v>
      </c>
      <c r="F1829" s="359"/>
      <c r="G1829" s="349">
        <f>E1829*F1829</f>
        <v>0</v>
      </c>
    </row>
    <row r="1830" spans="1:7" s="41" customFormat="1" ht="12" customHeight="1" x14ac:dyDescent="0.25">
      <c r="A1830" s="41">
        <v>2115</v>
      </c>
      <c r="B1830" s="142"/>
      <c r="C1830" s="50"/>
      <c r="D1830" s="50"/>
      <c r="E1830" s="51"/>
      <c r="F1830" s="352"/>
      <c r="G1830" s="349"/>
    </row>
    <row r="1831" spans="1:7" s="41" customFormat="1" ht="12" customHeight="1" x14ac:dyDescent="0.25">
      <c r="B1831" s="144"/>
      <c r="C1831" s="55" t="s">
        <v>774</v>
      </c>
      <c r="D1831" s="56" t="s">
        <v>66</v>
      </c>
      <c r="E1831" s="54">
        <v>0</v>
      </c>
      <c r="F1831" s="359"/>
      <c r="G1831" s="176" t="s">
        <v>263</v>
      </c>
    </row>
    <row r="1832" spans="1:7" s="41" customFormat="1" ht="12" customHeight="1" x14ac:dyDescent="0.25">
      <c r="A1832" s="41">
        <v>2116</v>
      </c>
      <c r="B1832" s="142"/>
      <c r="C1832" s="50"/>
      <c r="D1832" s="50"/>
      <c r="E1832" s="51"/>
      <c r="F1832" s="352"/>
      <c r="G1832" s="349"/>
    </row>
    <row r="1833" spans="1:7" s="41" customFormat="1" ht="12" customHeight="1" x14ac:dyDescent="0.25">
      <c r="B1833" s="144"/>
      <c r="C1833" s="55" t="s">
        <v>775</v>
      </c>
      <c r="D1833" s="56" t="s">
        <v>66</v>
      </c>
      <c r="E1833" s="54">
        <v>307.5</v>
      </c>
      <c r="F1833" s="359"/>
      <c r="G1833" s="349">
        <f>E1833*F1833</f>
        <v>0</v>
      </c>
    </row>
    <row r="1834" spans="1:7" s="41" customFormat="1" ht="12" customHeight="1" x14ac:dyDescent="0.25">
      <c r="A1834" s="41">
        <v>2117</v>
      </c>
      <c r="B1834" s="142"/>
      <c r="C1834" s="50"/>
      <c r="D1834" s="50"/>
      <c r="E1834" s="51"/>
      <c r="F1834" s="352"/>
      <c r="G1834" s="349"/>
    </row>
    <row r="1835" spans="1:7" s="41" customFormat="1" ht="12" customHeight="1" x14ac:dyDescent="0.25">
      <c r="B1835" s="141" t="s">
        <v>776</v>
      </c>
      <c r="C1835" s="46" t="s">
        <v>777</v>
      </c>
      <c r="D1835" s="47"/>
      <c r="E1835" s="54"/>
      <c r="F1835" s="359"/>
      <c r="G1835" s="360"/>
    </row>
    <row r="1836" spans="1:7" s="41" customFormat="1" ht="12" customHeight="1" x14ac:dyDescent="0.25">
      <c r="A1836" s="41">
        <v>2118</v>
      </c>
      <c r="B1836" s="142"/>
      <c r="C1836" s="50"/>
      <c r="D1836" s="50"/>
      <c r="E1836" s="51"/>
      <c r="F1836" s="352"/>
      <c r="G1836" s="349"/>
    </row>
    <row r="1837" spans="1:7" s="41" customFormat="1" ht="12" customHeight="1" x14ac:dyDescent="0.25">
      <c r="B1837" s="144"/>
      <c r="C1837" s="55" t="s">
        <v>778</v>
      </c>
      <c r="D1837" s="56" t="s">
        <v>573</v>
      </c>
      <c r="E1837" s="54">
        <v>0</v>
      </c>
      <c r="F1837" s="359"/>
      <c r="G1837" s="349"/>
    </row>
    <row r="1838" spans="1:7" s="41" customFormat="1" ht="12" customHeight="1" x14ac:dyDescent="0.25">
      <c r="A1838" s="41">
        <v>2119</v>
      </c>
      <c r="B1838" s="142"/>
      <c r="C1838" s="50"/>
      <c r="D1838" s="50"/>
      <c r="E1838" s="51"/>
      <c r="F1838" s="352"/>
      <c r="G1838" s="349"/>
    </row>
    <row r="1839" spans="1:7" s="41" customFormat="1" ht="12" customHeight="1" x14ac:dyDescent="0.25">
      <c r="B1839" s="144"/>
      <c r="C1839" s="55" t="s">
        <v>779</v>
      </c>
      <c r="D1839" s="56" t="s">
        <v>573</v>
      </c>
      <c r="E1839" s="54">
        <v>0</v>
      </c>
      <c r="F1839" s="359"/>
      <c r="G1839" s="349"/>
    </row>
    <row r="1840" spans="1:7" s="41" customFormat="1" ht="12" customHeight="1" x14ac:dyDescent="0.25">
      <c r="A1840" s="41">
        <v>2120</v>
      </c>
      <c r="B1840" s="142"/>
      <c r="C1840" s="50"/>
      <c r="D1840" s="50"/>
      <c r="E1840" s="51"/>
      <c r="F1840" s="352"/>
      <c r="G1840" s="349"/>
    </row>
    <row r="1841" spans="1:7" s="41" customFormat="1" ht="12" customHeight="1" x14ac:dyDescent="0.25">
      <c r="B1841" s="141" t="s">
        <v>780</v>
      </c>
      <c r="C1841" s="46" t="s">
        <v>781</v>
      </c>
      <c r="D1841" s="56"/>
      <c r="E1841" s="54"/>
      <c r="F1841" s="359"/>
      <c r="G1841" s="349"/>
    </row>
    <row r="1842" spans="1:7" s="41" customFormat="1" ht="12" customHeight="1" x14ac:dyDescent="0.25">
      <c r="A1842" s="41">
        <v>2121</v>
      </c>
      <c r="B1842" s="142"/>
      <c r="C1842" s="50"/>
      <c r="D1842" s="50"/>
      <c r="E1842" s="51"/>
      <c r="F1842" s="352"/>
      <c r="G1842" s="349"/>
    </row>
    <row r="1843" spans="1:7" s="41" customFormat="1" ht="32.25" customHeight="1" x14ac:dyDescent="0.25">
      <c r="B1843" s="141"/>
      <c r="C1843" s="55" t="s">
        <v>782</v>
      </c>
      <c r="D1843" s="56" t="s">
        <v>75</v>
      </c>
      <c r="E1843" s="54">
        <v>48</v>
      </c>
      <c r="F1843" s="359"/>
      <c r="G1843" s="349">
        <f>E1843*F1843</f>
        <v>0</v>
      </c>
    </row>
    <row r="1844" spans="1:7" s="41" customFormat="1" ht="12" x14ac:dyDescent="0.25">
      <c r="B1844" s="142"/>
      <c r="C1844" s="50"/>
      <c r="D1844" s="50"/>
      <c r="E1844" s="51"/>
      <c r="F1844" s="352"/>
      <c r="G1844" s="349"/>
    </row>
    <row r="1845" spans="1:7" s="41" customFormat="1" ht="24" x14ac:dyDescent="0.25">
      <c r="B1845" s="141" t="s">
        <v>783</v>
      </c>
      <c r="C1845" s="46" t="s">
        <v>784</v>
      </c>
      <c r="D1845" s="56" t="s">
        <v>164</v>
      </c>
      <c r="E1845" s="54">
        <v>7.6</v>
      </c>
      <c r="F1845" s="359"/>
      <c r="G1845" s="349">
        <f>E1845*F1845</f>
        <v>0</v>
      </c>
    </row>
    <row r="1846" spans="1:7" s="41" customFormat="1" ht="12" customHeight="1" x14ac:dyDescent="0.25">
      <c r="A1846" s="41">
        <v>2124</v>
      </c>
      <c r="B1846" s="142"/>
      <c r="C1846" s="50"/>
      <c r="D1846" s="50"/>
      <c r="E1846" s="51"/>
      <c r="F1846" s="352"/>
      <c r="G1846" s="349"/>
    </row>
    <row r="1847" spans="1:7" s="41" customFormat="1" ht="12" customHeight="1" x14ac:dyDescent="0.25">
      <c r="B1847" s="141" t="s">
        <v>785</v>
      </c>
      <c r="C1847" s="46" t="s">
        <v>786</v>
      </c>
      <c r="D1847" s="56" t="s">
        <v>58</v>
      </c>
      <c r="E1847" s="54">
        <v>1</v>
      </c>
      <c r="F1847" s="359"/>
      <c r="G1847" s="349">
        <f>E1847*F1847</f>
        <v>0</v>
      </c>
    </row>
    <row r="1848" spans="1:7" s="41" customFormat="1" ht="12" customHeight="1" x14ac:dyDescent="0.25">
      <c r="A1848" s="41">
        <v>2125</v>
      </c>
      <c r="B1848" s="142"/>
      <c r="C1848" s="50"/>
      <c r="D1848" s="50"/>
      <c r="E1848" s="51"/>
      <c r="F1848" s="352"/>
      <c r="G1848" s="349"/>
    </row>
    <row r="1849" spans="1:7" s="41" customFormat="1" ht="12" customHeight="1" x14ac:dyDescent="0.25">
      <c r="B1849" s="141" t="s">
        <v>787</v>
      </c>
      <c r="C1849" s="46" t="s">
        <v>788</v>
      </c>
      <c r="D1849" s="47"/>
      <c r="E1849" s="54"/>
      <c r="F1849" s="359"/>
      <c r="G1849" s="176" t="s">
        <v>263</v>
      </c>
    </row>
    <row r="1850" spans="1:7" s="41" customFormat="1" ht="12" customHeight="1" x14ac:dyDescent="0.25">
      <c r="A1850" s="41">
        <v>2126</v>
      </c>
      <c r="B1850" s="142"/>
      <c r="C1850" s="50"/>
      <c r="D1850" s="50"/>
      <c r="E1850" s="51"/>
      <c r="F1850" s="352"/>
      <c r="G1850" s="349"/>
    </row>
    <row r="1851" spans="1:7" s="41" customFormat="1" ht="12" customHeight="1" x14ac:dyDescent="0.25">
      <c r="B1851" s="144"/>
      <c r="C1851" s="55" t="s">
        <v>789</v>
      </c>
      <c r="D1851" s="56" t="s">
        <v>66</v>
      </c>
      <c r="E1851" s="54">
        <v>0</v>
      </c>
      <c r="F1851" s="359"/>
      <c r="G1851" s="176" t="s">
        <v>263</v>
      </c>
    </row>
    <row r="1852" spans="1:7" s="41" customFormat="1" ht="12" customHeight="1" x14ac:dyDescent="0.25">
      <c r="A1852" s="41">
        <v>2127</v>
      </c>
      <c r="B1852" s="142"/>
      <c r="C1852" s="50"/>
      <c r="D1852" s="50"/>
      <c r="E1852" s="51"/>
      <c r="F1852" s="348"/>
      <c r="G1852" s="349"/>
    </row>
    <row r="1853" spans="1:7" s="41" customFormat="1" ht="12" customHeight="1" x14ac:dyDescent="0.25">
      <c r="B1853" s="144"/>
      <c r="C1853" s="55" t="s">
        <v>790</v>
      </c>
      <c r="D1853" s="56" t="s">
        <v>66</v>
      </c>
      <c r="E1853" s="54">
        <v>0</v>
      </c>
      <c r="F1853" s="351"/>
      <c r="G1853" s="349"/>
    </row>
    <row r="1854" spans="1:7" s="41" customFormat="1" ht="12" customHeight="1" x14ac:dyDescent="0.25">
      <c r="A1854" s="41">
        <v>2128</v>
      </c>
      <c r="B1854" s="142"/>
      <c r="C1854" s="50"/>
      <c r="D1854" s="50"/>
      <c r="E1854" s="51"/>
      <c r="F1854" s="348"/>
      <c r="G1854" s="349"/>
    </row>
    <row r="1855" spans="1:7" s="41" customFormat="1" ht="12" customHeight="1" x14ac:dyDescent="0.25">
      <c r="B1855" s="144"/>
      <c r="C1855" s="55" t="s">
        <v>791</v>
      </c>
      <c r="D1855" s="56" t="s">
        <v>66</v>
      </c>
      <c r="E1855" s="54">
        <v>0</v>
      </c>
      <c r="F1855" s="351"/>
      <c r="G1855" s="349"/>
    </row>
    <row r="1856" spans="1:7" s="41" customFormat="1" ht="12" customHeight="1" x14ac:dyDescent="0.25">
      <c r="A1856" s="41">
        <v>2129</v>
      </c>
      <c r="B1856" s="142"/>
      <c r="C1856" s="50"/>
      <c r="D1856" s="50"/>
      <c r="E1856" s="51"/>
      <c r="F1856" s="348"/>
      <c r="G1856" s="349"/>
    </row>
    <row r="1857" spans="1:7" s="41" customFormat="1" ht="12" customHeight="1" x14ac:dyDescent="0.25">
      <c r="B1857" s="141" t="s">
        <v>792</v>
      </c>
      <c r="C1857" s="46" t="s">
        <v>793</v>
      </c>
      <c r="D1857" s="56" t="s">
        <v>75</v>
      </c>
      <c r="E1857" s="54">
        <v>1</v>
      </c>
      <c r="F1857" s="351"/>
      <c r="G1857" s="349">
        <f>E1857*F1857</f>
        <v>0</v>
      </c>
    </row>
    <row r="1858" spans="1:7" s="41" customFormat="1" ht="12" customHeight="1" x14ac:dyDescent="0.25">
      <c r="A1858" s="41">
        <v>2130</v>
      </c>
      <c r="B1858" s="142"/>
      <c r="C1858" s="50"/>
      <c r="D1858" s="50"/>
      <c r="E1858" s="51"/>
      <c r="F1858" s="348"/>
      <c r="G1858" s="349"/>
    </row>
    <row r="1859" spans="1:7" s="41" customFormat="1" ht="12" customHeight="1" x14ac:dyDescent="0.25">
      <c r="B1859" s="144"/>
      <c r="C1859" s="55"/>
      <c r="D1859" s="56"/>
      <c r="E1859" s="54"/>
      <c r="F1859" s="351"/>
      <c r="G1859" s="360"/>
    </row>
    <row r="1860" spans="1:7" s="41" customFormat="1" ht="12" customHeight="1" x14ac:dyDescent="0.25">
      <c r="A1860" s="41">
        <v>2131</v>
      </c>
      <c r="B1860" s="142"/>
      <c r="C1860" s="50"/>
      <c r="D1860" s="50"/>
      <c r="E1860" s="51"/>
      <c r="F1860" s="348"/>
      <c r="G1860" s="349"/>
    </row>
    <row r="1861" spans="1:7" s="41" customFormat="1" ht="12" customHeight="1" x14ac:dyDescent="0.25">
      <c r="B1861" s="144"/>
      <c r="C1861" s="55"/>
      <c r="D1861" s="56"/>
      <c r="E1861" s="54"/>
      <c r="F1861" s="351"/>
      <c r="G1861" s="360"/>
    </row>
    <row r="1862" spans="1:7" s="41" customFormat="1" ht="12" customHeight="1" x14ac:dyDescent="0.25">
      <c r="A1862" s="41">
        <v>2132</v>
      </c>
      <c r="B1862" s="142"/>
      <c r="C1862" s="50"/>
      <c r="D1862" s="50"/>
      <c r="E1862" s="51"/>
      <c r="F1862" s="348"/>
      <c r="G1862" s="349"/>
    </row>
    <row r="1863" spans="1:7" s="41" customFormat="1" ht="12" customHeight="1" x14ac:dyDescent="0.25">
      <c r="B1863" s="144"/>
      <c r="C1863" s="66"/>
      <c r="D1863" s="56"/>
      <c r="E1863" s="54"/>
      <c r="F1863" s="351"/>
      <c r="G1863" s="360"/>
    </row>
    <row r="1864" spans="1:7" s="41" customFormat="1" ht="12" customHeight="1" x14ac:dyDescent="0.25">
      <c r="A1864" s="41">
        <v>2133</v>
      </c>
      <c r="B1864" s="142"/>
      <c r="C1864" s="65"/>
      <c r="D1864" s="50"/>
      <c r="E1864" s="51"/>
      <c r="F1864" s="348"/>
      <c r="G1864" s="349"/>
    </row>
    <row r="1865" spans="1:7" s="59" customFormat="1" ht="20.100000000000001" customHeight="1" x14ac:dyDescent="0.25">
      <c r="B1865" s="144"/>
      <c r="C1865" s="66"/>
      <c r="D1865" s="56"/>
      <c r="E1865" s="54"/>
      <c r="F1865" s="351"/>
      <c r="G1865" s="360"/>
    </row>
    <row r="1866" spans="1:7" s="1" customFormat="1" ht="12" customHeight="1" x14ac:dyDescent="0.2">
      <c r="B1866" s="142"/>
      <c r="C1866" s="65"/>
      <c r="D1866" s="50"/>
      <c r="E1866" s="51"/>
      <c r="F1866" s="348"/>
      <c r="G1866" s="349"/>
    </row>
    <row r="1867" spans="1:7" s="36" customFormat="1" ht="15" customHeight="1" x14ac:dyDescent="0.2">
      <c r="B1867" s="144"/>
      <c r="C1867" s="66"/>
      <c r="D1867" s="56"/>
      <c r="E1867" s="54"/>
      <c r="F1867" s="351"/>
      <c r="G1867" s="360"/>
    </row>
    <row r="1868" spans="1:7" s="36" customFormat="1" ht="15" customHeight="1" x14ac:dyDescent="0.2">
      <c r="B1868" s="142"/>
      <c r="C1868" s="65"/>
      <c r="D1868" s="50"/>
      <c r="E1868" s="51"/>
      <c r="F1868" s="348"/>
      <c r="G1868" s="349"/>
    </row>
    <row r="1869" spans="1:7" s="1" customFormat="1" ht="15" customHeight="1" x14ac:dyDescent="0.2">
      <c r="B1869" s="144"/>
      <c r="C1869" s="66"/>
      <c r="D1869" s="56"/>
      <c r="E1869" s="54"/>
      <c r="F1869" s="351"/>
      <c r="G1869" s="360"/>
    </row>
    <row r="1870" spans="1:7" s="41" customFormat="1" ht="15.4" customHeight="1" x14ac:dyDescent="0.25">
      <c r="B1870" s="142"/>
      <c r="C1870" s="65"/>
      <c r="D1870" s="50"/>
      <c r="E1870" s="51"/>
      <c r="F1870" s="348"/>
      <c r="G1870" s="349"/>
    </row>
    <row r="1871" spans="1:7" s="41" customFormat="1" ht="12" customHeight="1" x14ac:dyDescent="0.25">
      <c r="A1871" s="41">
        <v>2193</v>
      </c>
      <c r="B1871" s="144"/>
      <c r="C1871" s="66"/>
      <c r="D1871" s="56"/>
      <c r="E1871" s="54"/>
      <c r="F1871" s="351"/>
      <c r="G1871" s="360"/>
    </row>
    <row r="1872" spans="1:7" s="41" customFormat="1" ht="12" customHeight="1" x14ac:dyDescent="0.25">
      <c r="B1872" s="142"/>
      <c r="C1872" s="65"/>
      <c r="D1872" s="50"/>
      <c r="E1872" s="51"/>
      <c r="F1872" s="348"/>
      <c r="G1872" s="349"/>
    </row>
    <row r="1873" spans="1:7" s="41" customFormat="1" ht="12" customHeight="1" x14ac:dyDescent="0.25">
      <c r="A1873" s="41">
        <v>2194</v>
      </c>
      <c r="B1873" s="144"/>
      <c r="C1873" s="66"/>
      <c r="D1873" s="56"/>
      <c r="E1873" s="54"/>
      <c r="F1873" s="351"/>
      <c r="G1873" s="360"/>
    </row>
    <row r="1874" spans="1:7" s="41" customFormat="1" ht="12" customHeight="1" x14ac:dyDescent="0.25">
      <c r="B1874" s="60" t="s">
        <v>54</v>
      </c>
      <c r="C1874" s="61"/>
      <c r="D1874" s="61"/>
      <c r="E1874" s="62"/>
      <c r="F1874" s="354"/>
      <c r="G1874" s="355">
        <f>SUM(G1811:G1873)</f>
        <v>0</v>
      </c>
    </row>
    <row r="1875" spans="1:7" s="41" customFormat="1" ht="12" customHeight="1" x14ac:dyDescent="0.2">
      <c r="A1875" s="41">
        <v>2195</v>
      </c>
      <c r="B1875" s="1"/>
      <c r="C1875" s="1"/>
      <c r="D1875" s="63">
        <f>+D1806+1</f>
        <v>33</v>
      </c>
      <c r="E1875" s="43"/>
      <c r="F1875" s="344"/>
      <c r="G1875" s="356"/>
    </row>
    <row r="1876" spans="1:7" s="41" customFormat="1" ht="12" customHeight="1" x14ac:dyDescent="0.2">
      <c r="B1876" s="72" t="s">
        <v>153</v>
      </c>
      <c r="C1876" s="36"/>
      <c r="D1876" s="36"/>
      <c r="E1876" s="39"/>
      <c r="F1876" s="342"/>
      <c r="G1876" s="343"/>
    </row>
    <row r="1877" spans="1:7" s="41" customFormat="1" ht="12" customHeight="1" x14ac:dyDescent="0.2">
      <c r="A1877" s="41">
        <v>2196</v>
      </c>
      <c r="B1877" s="73" t="s">
        <v>154</v>
      </c>
      <c r="C1877" s="36"/>
      <c r="D1877" s="36"/>
      <c r="E1877" s="39"/>
      <c r="F1877" s="342"/>
      <c r="G1877" s="343"/>
    </row>
    <row r="1878" spans="1:7" s="41" customFormat="1" ht="12" customHeight="1" x14ac:dyDescent="0.2">
      <c r="B1878" s="1"/>
      <c r="C1878" s="1"/>
      <c r="D1878" s="1"/>
      <c r="E1878" s="43"/>
      <c r="F1878" s="344"/>
      <c r="G1878" s="345"/>
    </row>
    <row r="1879" spans="1:7" s="41" customFormat="1" ht="24" customHeight="1" x14ac:dyDescent="0.25">
      <c r="A1879" s="41">
        <v>2197</v>
      </c>
      <c r="B1879" s="44" t="s">
        <v>155</v>
      </c>
      <c r="C1879" s="44" t="s">
        <v>156</v>
      </c>
      <c r="D1879" s="44" t="s">
        <v>157</v>
      </c>
      <c r="E1879" s="45" t="s">
        <v>158</v>
      </c>
      <c r="F1879" s="357" t="s">
        <v>159</v>
      </c>
      <c r="G1879" s="358" t="s">
        <v>1309</v>
      </c>
    </row>
    <row r="1880" spans="1:7" s="41" customFormat="1" ht="12" customHeight="1" x14ac:dyDescent="0.25">
      <c r="B1880" s="141" t="s">
        <v>794</v>
      </c>
      <c r="C1880" s="46" t="s">
        <v>795</v>
      </c>
      <c r="D1880" s="47"/>
      <c r="E1880" s="48"/>
      <c r="F1880" s="348"/>
      <c r="G1880" s="349"/>
    </row>
    <row r="1881" spans="1:7" s="41" customFormat="1" ht="12" customHeight="1" x14ac:dyDescent="0.25">
      <c r="A1881" s="41">
        <v>2164</v>
      </c>
      <c r="B1881" s="142"/>
      <c r="C1881" s="50"/>
      <c r="D1881" s="50"/>
      <c r="E1881" s="51"/>
      <c r="F1881" s="348"/>
      <c r="G1881" s="349"/>
    </row>
    <row r="1882" spans="1:7" s="41" customFormat="1" ht="12" customHeight="1" x14ac:dyDescent="0.25">
      <c r="B1882" s="141" t="s">
        <v>796</v>
      </c>
      <c r="C1882" s="46" t="s">
        <v>797</v>
      </c>
      <c r="D1882" s="47"/>
      <c r="E1882" s="48"/>
      <c r="F1882" s="348"/>
      <c r="G1882" s="349"/>
    </row>
    <row r="1883" spans="1:7" s="41" customFormat="1" ht="12" customHeight="1" x14ac:dyDescent="0.25">
      <c r="A1883" s="41">
        <v>2165</v>
      </c>
      <c r="B1883" s="142"/>
      <c r="C1883" s="50"/>
      <c r="D1883" s="50"/>
      <c r="E1883" s="51"/>
      <c r="F1883" s="348"/>
      <c r="G1883" s="349"/>
    </row>
    <row r="1884" spans="1:7" s="41" customFormat="1" ht="12" customHeight="1" x14ac:dyDescent="0.25">
      <c r="B1884" s="144"/>
      <c r="C1884" s="55" t="s">
        <v>798</v>
      </c>
      <c r="D1884" s="56" t="s">
        <v>66</v>
      </c>
      <c r="E1884" s="54">
        <v>0</v>
      </c>
      <c r="F1884" s="359"/>
      <c r="G1884" s="176" t="s">
        <v>263</v>
      </c>
    </row>
    <row r="1885" spans="1:7" s="41" customFormat="1" ht="12" customHeight="1" x14ac:dyDescent="0.25">
      <c r="A1885" s="41">
        <v>2166</v>
      </c>
      <c r="B1885" s="142"/>
      <c r="C1885" s="50"/>
      <c r="D1885" s="50"/>
      <c r="E1885" s="51"/>
      <c r="F1885" s="352"/>
      <c r="G1885" s="349"/>
    </row>
    <row r="1886" spans="1:7" s="41" customFormat="1" ht="12" customHeight="1" x14ac:dyDescent="0.25">
      <c r="B1886" s="144"/>
      <c r="C1886" s="55" t="s">
        <v>799</v>
      </c>
      <c r="D1886" s="56" t="s">
        <v>66</v>
      </c>
      <c r="E1886" s="54">
        <v>0</v>
      </c>
      <c r="F1886" s="359"/>
      <c r="G1886" s="176" t="s">
        <v>263</v>
      </c>
    </row>
    <row r="1887" spans="1:7" s="41" customFormat="1" ht="12" customHeight="1" x14ac:dyDescent="0.25">
      <c r="A1887" s="41">
        <v>2167</v>
      </c>
      <c r="B1887" s="142"/>
      <c r="C1887" s="50"/>
      <c r="D1887" s="50"/>
      <c r="E1887" s="51"/>
      <c r="F1887" s="352"/>
      <c r="G1887" s="349"/>
    </row>
    <row r="1888" spans="1:7" s="41" customFormat="1" ht="12" customHeight="1" x14ac:dyDescent="0.25">
      <c r="B1888" s="141" t="s">
        <v>800</v>
      </c>
      <c r="C1888" s="46" t="s">
        <v>801</v>
      </c>
      <c r="D1888" s="47"/>
      <c r="E1888" s="48"/>
      <c r="F1888" s="359"/>
      <c r="G1888" s="349"/>
    </row>
    <row r="1889" spans="1:7" s="41" customFormat="1" ht="12" customHeight="1" x14ac:dyDescent="0.25">
      <c r="A1889" s="41">
        <v>2168</v>
      </c>
      <c r="B1889" s="142"/>
      <c r="C1889" s="50"/>
      <c r="D1889" s="50"/>
      <c r="E1889" s="51"/>
      <c r="F1889" s="352"/>
      <c r="G1889" s="349"/>
    </row>
    <row r="1890" spans="1:7" s="41" customFormat="1" ht="12" customHeight="1" x14ac:dyDescent="0.25">
      <c r="B1890" s="144"/>
      <c r="C1890" s="55" t="s">
        <v>802</v>
      </c>
      <c r="D1890" s="56" t="s">
        <v>215</v>
      </c>
      <c r="E1890" s="54">
        <v>0</v>
      </c>
      <c r="F1890" s="359"/>
      <c r="G1890" s="176" t="s">
        <v>263</v>
      </c>
    </row>
    <row r="1891" spans="1:7" s="41" customFormat="1" ht="12" x14ac:dyDescent="0.25">
      <c r="A1891" s="41">
        <v>2169</v>
      </c>
      <c r="B1891" s="142"/>
      <c r="C1891" s="50"/>
      <c r="D1891" s="50"/>
      <c r="E1891" s="51"/>
      <c r="F1891" s="352"/>
      <c r="G1891" s="349"/>
    </row>
    <row r="1892" spans="1:7" s="41" customFormat="1" ht="12" customHeight="1" x14ac:dyDescent="0.25">
      <c r="B1892" s="144"/>
      <c r="C1892" s="55" t="s">
        <v>803</v>
      </c>
      <c r="D1892" s="56" t="s">
        <v>215</v>
      </c>
      <c r="E1892" s="54">
        <v>0</v>
      </c>
      <c r="F1892" s="359"/>
      <c r="G1892" s="176" t="s">
        <v>263</v>
      </c>
    </row>
    <row r="1893" spans="1:7" s="41" customFormat="1" ht="12" x14ac:dyDescent="0.25">
      <c r="A1893" s="41">
        <v>2170</v>
      </c>
      <c r="B1893" s="142"/>
      <c r="C1893" s="50"/>
      <c r="D1893" s="50"/>
      <c r="E1893" s="51"/>
      <c r="F1893" s="352"/>
      <c r="G1893" s="349"/>
    </row>
    <row r="1894" spans="1:7" s="41" customFormat="1" ht="12" customHeight="1" x14ac:dyDescent="0.25">
      <c r="B1894" s="144"/>
      <c r="C1894" s="55" t="s">
        <v>804</v>
      </c>
      <c r="D1894" s="47"/>
      <c r="E1894" s="48"/>
      <c r="F1894" s="359"/>
      <c r="G1894" s="349"/>
    </row>
    <row r="1895" spans="1:7" s="41" customFormat="1" ht="12" x14ac:dyDescent="0.25">
      <c r="A1895" s="41">
        <v>2171</v>
      </c>
      <c r="B1895" s="142"/>
      <c r="C1895" s="50"/>
      <c r="D1895" s="50"/>
      <c r="E1895" s="51"/>
      <c r="F1895" s="352"/>
      <c r="G1895" s="349"/>
    </row>
    <row r="1896" spans="1:7" s="41" customFormat="1" ht="12" customHeight="1" x14ac:dyDescent="0.25">
      <c r="B1896" s="144"/>
      <c r="C1896" s="55" t="s">
        <v>805</v>
      </c>
      <c r="D1896" s="56" t="s">
        <v>15</v>
      </c>
      <c r="E1896" s="54">
        <v>0</v>
      </c>
      <c r="F1896" s="359"/>
      <c r="G1896" s="176" t="s">
        <v>263</v>
      </c>
    </row>
    <row r="1897" spans="1:7" s="41" customFormat="1" ht="12" x14ac:dyDescent="0.25">
      <c r="A1897" s="41">
        <v>2172</v>
      </c>
      <c r="B1897" s="142"/>
      <c r="C1897" s="50"/>
      <c r="D1897" s="50"/>
      <c r="E1897" s="51"/>
      <c r="F1897" s="352"/>
      <c r="G1897" s="349"/>
    </row>
    <row r="1898" spans="1:7" s="41" customFormat="1" ht="12" customHeight="1" x14ac:dyDescent="0.25">
      <c r="B1898" s="144"/>
      <c r="C1898" s="55" t="s">
        <v>806</v>
      </c>
      <c r="D1898" s="56" t="s">
        <v>15</v>
      </c>
      <c r="E1898" s="54">
        <v>0</v>
      </c>
      <c r="F1898" s="359"/>
      <c r="G1898" s="176" t="s">
        <v>263</v>
      </c>
    </row>
    <row r="1899" spans="1:7" s="41" customFormat="1" ht="12" x14ac:dyDescent="0.25">
      <c r="A1899" s="41">
        <v>2198</v>
      </c>
      <c r="B1899" s="142"/>
      <c r="C1899" s="50"/>
      <c r="D1899" s="50"/>
      <c r="E1899" s="51"/>
      <c r="F1899" s="352"/>
      <c r="G1899" s="349"/>
    </row>
    <row r="1900" spans="1:7" s="41" customFormat="1" ht="12" customHeight="1" x14ac:dyDescent="0.25">
      <c r="B1900" s="144"/>
      <c r="C1900" s="55" t="s">
        <v>807</v>
      </c>
      <c r="D1900" s="56" t="s">
        <v>15</v>
      </c>
      <c r="E1900" s="48"/>
      <c r="F1900" s="359"/>
      <c r="G1900" s="176" t="s">
        <v>263</v>
      </c>
    </row>
    <row r="1901" spans="1:7" s="41" customFormat="1" ht="12" customHeight="1" x14ac:dyDescent="0.25">
      <c r="A1901" s="41">
        <v>2199</v>
      </c>
      <c r="B1901" s="142"/>
      <c r="C1901" s="50"/>
      <c r="D1901" s="50"/>
      <c r="E1901" s="51"/>
      <c r="F1901" s="352"/>
      <c r="G1901" s="349"/>
    </row>
    <row r="1902" spans="1:7" s="41" customFormat="1" ht="12" customHeight="1" x14ac:dyDescent="0.25">
      <c r="B1902" s="144"/>
      <c r="C1902" s="55" t="s">
        <v>808</v>
      </c>
      <c r="D1902" s="47"/>
      <c r="E1902" s="54">
        <v>0</v>
      </c>
      <c r="F1902" s="359"/>
      <c r="G1902" s="349"/>
    </row>
    <row r="1903" spans="1:7" s="41" customFormat="1" ht="12" customHeight="1" x14ac:dyDescent="0.25">
      <c r="A1903" s="41">
        <v>2200</v>
      </c>
      <c r="B1903" s="142"/>
      <c r="C1903" s="50"/>
      <c r="D1903" s="50"/>
      <c r="E1903" s="51"/>
      <c r="F1903" s="352"/>
      <c r="G1903" s="349"/>
    </row>
    <row r="1904" spans="1:7" s="41" customFormat="1" ht="12" customHeight="1" x14ac:dyDescent="0.25">
      <c r="B1904" s="144"/>
      <c r="C1904" s="55" t="s">
        <v>809</v>
      </c>
      <c r="D1904" s="56" t="s">
        <v>347</v>
      </c>
      <c r="E1904" s="54">
        <v>0</v>
      </c>
      <c r="F1904" s="359"/>
      <c r="G1904" s="176" t="s">
        <v>263</v>
      </c>
    </row>
    <row r="1905" spans="1:7" s="41" customFormat="1" ht="12" customHeight="1" x14ac:dyDescent="0.25">
      <c r="A1905" s="41">
        <v>2201</v>
      </c>
      <c r="B1905" s="142"/>
      <c r="C1905" s="50"/>
      <c r="D1905" s="50"/>
      <c r="E1905" s="51"/>
      <c r="F1905" s="352"/>
      <c r="G1905" s="349"/>
    </row>
    <row r="1906" spans="1:7" s="41" customFormat="1" ht="12" customHeight="1" x14ac:dyDescent="0.25">
      <c r="B1906" s="144"/>
      <c r="C1906" s="55" t="s">
        <v>810</v>
      </c>
      <c r="D1906" s="56" t="s">
        <v>347</v>
      </c>
      <c r="E1906" s="54">
        <v>0</v>
      </c>
      <c r="F1906" s="359"/>
      <c r="G1906" s="176" t="s">
        <v>263</v>
      </c>
    </row>
    <row r="1907" spans="1:7" s="41" customFormat="1" ht="12" customHeight="1" x14ac:dyDescent="0.25">
      <c r="A1907" s="41">
        <v>2202</v>
      </c>
      <c r="B1907" s="142"/>
      <c r="C1907" s="50"/>
      <c r="D1907" s="50"/>
      <c r="E1907" s="51"/>
      <c r="F1907" s="352"/>
      <c r="G1907" s="349"/>
    </row>
    <row r="1908" spans="1:7" s="41" customFormat="1" ht="12" customHeight="1" x14ac:dyDescent="0.25">
      <c r="B1908" s="144"/>
      <c r="C1908" s="55" t="s">
        <v>811</v>
      </c>
      <c r="D1908" s="56" t="s">
        <v>15</v>
      </c>
      <c r="E1908" s="48"/>
      <c r="F1908" s="359"/>
      <c r="G1908" s="176" t="s">
        <v>263</v>
      </c>
    </row>
    <row r="1909" spans="1:7" s="41" customFormat="1" ht="12" customHeight="1" x14ac:dyDescent="0.25">
      <c r="A1909" s="41">
        <v>2203</v>
      </c>
      <c r="B1909" s="142"/>
      <c r="C1909" s="50"/>
      <c r="D1909" s="50"/>
      <c r="E1909" s="51"/>
      <c r="F1909" s="348"/>
      <c r="G1909" s="349"/>
    </row>
    <row r="1910" spans="1:7" s="41" customFormat="1" ht="12" customHeight="1" x14ac:dyDescent="0.25">
      <c r="B1910" s="144"/>
      <c r="C1910" s="55" t="s">
        <v>812</v>
      </c>
      <c r="D1910" s="56" t="s">
        <v>15</v>
      </c>
      <c r="E1910" s="54">
        <v>0</v>
      </c>
      <c r="F1910" s="351"/>
      <c r="G1910" s="349"/>
    </row>
    <row r="1911" spans="1:7" s="41" customFormat="1" ht="12" customHeight="1" x14ac:dyDescent="0.25">
      <c r="A1911" s="41">
        <v>2204</v>
      </c>
      <c r="B1911" s="142"/>
      <c r="C1911" s="50"/>
      <c r="D1911" s="50"/>
      <c r="E1911" s="51"/>
      <c r="F1911" s="348"/>
      <c r="G1911" s="349"/>
    </row>
    <row r="1912" spans="1:7" s="41" customFormat="1" ht="12" customHeight="1" x14ac:dyDescent="0.25">
      <c r="B1912" s="144"/>
      <c r="C1912" s="55" t="s">
        <v>813</v>
      </c>
      <c r="D1912" s="56" t="s">
        <v>15</v>
      </c>
      <c r="E1912" s="54">
        <v>0</v>
      </c>
      <c r="F1912" s="351"/>
      <c r="G1912" s="349"/>
    </row>
    <row r="1913" spans="1:7" s="41" customFormat="1" ht="24" customHeight="1" x14ac:dyDescent="0.25">
      <c r="A1913" s="41">
        <v>2205</v>
      </c>
      <c r="B1913" s="142"/>
      <c r="C1913" s="50"/>
      <c r="D1913" s="50"/>
      <c r="E1913" s="51"/>
      <c r="F1913" s="348"/>
      <c r="G1913" s="349"/>
    </row>
    <row r="1914" spans="1:7" s="41" customFormat="1" ht="12" customHeight="1" x14ac:dyDescent="0.25">
      <c r="B1914" s="141" t="s">
        <v>814</v>
      </c>
      <c r="C1914" s="46" t="s">
        <v>815</v>
      </c>
      <c r="D1914" s="47"/>
      <c r="E1914" s="54">
        <v>0</v>
      </c>
      <c r="F1914" s="351"/>
      <c r="G1914" s="349"/>
    </row>
    <row r="1915" spans="1:7" s="41" customFormat="1" ht="12" customHeight="1" x14ac:dyDescent="0.25">
      <c r="A1915" s="41">
        <v>2206</v>
      </c>
      <c r="B1915" s="142"/>
      <c r="C1915" s="50"/>
      <c r="D1915" s="50"/>
      <c r="E1915" s="51"/>
      <c r="F1915" s="348"/>
      <c r="G1915" s="349"/>
    </row>
    <row r="1916" spans="1:7" s="41" customFormat="1" ht="12" customHeight="1" x14ac:dyDescent="0.25">
      <c r="B1916" s="144"/>
      <c r="C1916" s="55" t="s">
        <v>816</v>
      </c>
      <c r="D1916" s="47"/>
      <c r="E1916" s="54">
        <v>0</v>
      </c>
      <c r="F1916" s="351"/>
      <c r="G1916" s="349"/>
    </row>
    <row r="1917" spans="1:7" s="41" customFormat="1" ht="12" customHeight="1" x14ac:dyDescent="0.25">
      <c r="A1917" s="41">
        <v>2173</v>
      </c>
      <c r="B1917" s="142"/>
      <c r="C1917" s="50"/>
      <c r="D1917" s="50"/>
      <c r="E1917" s="51"/>
      <c r="F1917" s="348"/>
      <c r="G1917" s="349"/>
    </row>
    <row r="1918" spans="1:7" s="41" customFormat="1" ht="12" customHeight="1" x14ac:dyDescent="0.25">
      <c r="B1918" s="144"/>
      <c r="C1918" s="55" t="s">
        <v>817</v>
      </c>
      <c r="D1918" s="56" t="s">
        <v>215</v>
      </c>
      <c r="E1918" s="54">
        <v>0</v>
      </c>
      <c r="F1918" s="359"/>
      <c r="G1918" s="176" t="s">
        <v>263</v>
      </c>
    </row>
    <row r="1919" spans="1:7" s="41" customFormat="1" ht="12" customHeight="1" x14ac:dyDescent="0.25">
      <c r="A1919" s="41">
        <v>2174</v>
      </c>
      <c r="B1919" s="142"/>
      <c r="C1919" s="50"/>
      <c r="D1919" s="50"/>
      <c r="E1919" s="51"/>
      <c r="F1919" s="352"/>
      <c r="G1919" s="349"/>
    </row>
    <row r="1920" spans="1:7" s="41" customFormat="1" ht="12" customHeight="1" x14ac:dyDescent="0.25">
      <c r="B1920" s="144"/>
      <c r="C1920" s="55" t="s">
        <v>818</v>
      </c>
      <c r="D1920" s="56" t="s">
        <v>215</v>
      </c>
      <c r="E1920" s="54">
        <v>0</v>
      </c>
      <c r="F1920" s="359"/>
      <c r="G1920" s="176" t="s">
        <v>263</v>
      </c>
    </row>
    <row r="1921" spans="1:7" s="41" customFormat="1" ht="12" customHeight="1" x14ac:dyDescent="0.25">
      <c r="A1921" s="41">
        <v>2175</v>
      </c>
      <c r="B1921" s="142"/>
      <c r="C1921" s="50"/>
      <c r="D1921" s="50"/>
      <c r="E1921" s="51"/>
      <c r="F1921" s="352"/>
      <c r="G1921" s="349"/>
    </row>
    <row r="1922" spans="1:7" s="41" customFormat="1" ht="12" customHeight="1" x14ac:dyDescent="0.25">
      <c r="B1922" s="144"/>
      <c r="C1922" s="55" t="s">
        <v>819</v>
      </c>
      <c r="D1922" s="47"/>
      <c r="E1922" s="54">
        <v>0</v>
      </c>
      <c r="F1922" s="359"/>
      <c r="G1922" s="349"/>
    </row>
    <row r="1923" spans="1:7" s="41" customFormat="1" ht="12" customHeight="1" x14ac:dyDescent="0.25">
      <c r="A1923" s="41">
        <v>2176</v>
      </c>
      <c r="B1923" s="142"/>
      <c r="C1923" s="50"/>
      <c r="D1923" s="50"/>
      <c r="E1923" s="51"/>
      <c r="F1923" s="352"/>
      <c r="G1923" s="349"/>
    </row>
    <row r="1924" spans="1:7" s="41" customFormat="1" ht="12" customHeight="1" x14ac:dyDescent="0.25">
      <c r="B1924" s="144"/>
      <c r="C1924" s="55" t="s">
        <v>820</v>
      </c>
      <c r="D1924" s="56" t="s">
        <v>66</v>
      </c>
      <c r="E1924" s="54">
        <v>0</v>
      </c>
      <c r="F1924" s="359"/>
      <c r="G1924" s="176" t="s">
        <v>263</v>
      </c>
    </row>
    <row r="1925" spans="1:7" s="41" customFormat="1" ht="12" customHeight="1" x14ac:dyDescent="0.25">
      <c r="A1925" s="41">
        <v>2177</v>
      </c>
      <c r="B1925" s="142"/>
      <c r="C1925" s="50"/>
      <c r="D1925" s="50"/>
      <c r="E1925" s="51"/>
      <c r="F1925" s="352"/>
      <c r="G1925" s="349"/>
    </row>
    <row r="1926" spans="1:7" s="41" customFormat="1" ht="12" customHeight="1" x14ac:dyDescent="0.25">
      <c r="B1926" s="144"/>
      <c r="C1926" s="55" t="s">
        <v>821</v>
      </c>
      <c r="D1926" s="56" t="s">
        <v>66</v>
      </c>
      <c r="E1926" s="54">
        <v>0</v>
      </c>
      <c r="F1926" s="359"/>
      <c r="G1926" s="176" t="s">
        <v>263</v>
      </c>
    </row>
    <row r="1927" spans="1:7" s="41" customFormat="1" ht="12" x14ac:dyDescent="0.25">
      <c r="A1927" s="41">
        <v>2178</v>
      </c>
      <c r="B1927" s="142"/>
      <c r="C1927" s="50"/>
      <c r="D1927" s="50"/>
      <c r="E1927" s="51"/>
      <c r="F1927" s="352"/>
      <c r="G1927" s="349"/>
    </row>
    <row r="1928" spans="1:7" s="41" customFormat="1" ht="12" customHeight="1" x14ac:dyDescent="0.25">
      <c r="B1928" s="144"/>
      <c r="C1928" s="55" t="s">
        <v>822</v>
      </c>
      <c r="D1928" s="47"/>
      <c r="E1928" s="48"/>
      <c r="F1928" s="359"/>
      <c r="G1928" s="349"/>
    </row>
    <row r="1929" spans="1:7" s="41" customFormat="1" ht="12" customHeight="1" x14ac:dyDescent="0.25">
      <c r="A1929" s="41">
        <v>2179</v>
      </c>
      <c r="B1929" s="142"/>
      <c r="C1929" s="50"/>
      <c r="D1929" s="50"/>
      <c r="E1929" s="51"/>
      <c r="F1929" s="352"/>
      <c r="G1929" s="349"/>
    </row>
    <row r="1930" spans="1:7" s="59" customFormat="1" ht="20.100000000000001" customHeight="1" x14ac:dyDescent="0.25">
      <c r="B1930" s="144"/>
      <c r="C1930" s="55" t="s">
        <v>823</v>
      </c>
      <c r="D1930" s="56" t="s">
        <v>350</v>
      </c>
      <c r="E1930" s="54">
        <v>0</v>
      </c>
      <c r="F1930" s="359"/>
      <c r="G1930" s="176" t="s">
        <v>263</v>
      </c>
    </row>
    <row r="1931" spans="1:7" s="1" customFormat="1" ht="12" customHeight="1" x14ac:dyDescent="0.2">
      <c r="B1931" s="163"/>
      <c r="C1931" s="65"/>
      <c r="D1931" s="50"/>
      <c r="E1931" s="51"/>
      <c r="F1931" s="348"/>
      <c r="G1931" s="349"/>
    </row>
    <row r="1932" spans="1:7" s="36" customFormat="1" ht="15" customHeight="1" x14ac:dyDescent="0.2">
      <c r="B1932" s="165"/>
      <c r="C1932" s="55" t="s">
        <v>824</v>
      </c>
      <c r="D1932" s="56" t="s">
        <v>215</v>
      </c>
      <c r="E1932" s="54">
        <v>0</v>
      </c>
      <c r="F1932" s="359"/>
      <c r="G1932" s="176" t="s">
        <v>263</v>
      </c>
    </row>
    <row r="1933" spans="1:7" s="36" customFormat="1" ht="15" customHeight="1" x14ac:dyDescent="0.2">
      <c r="B1933" s="163"/>
      <c r="C1933" s="50"/>
      <c r="D1933" s="50"/>
      <c r="E1933" s="51"/>
      <c r="F1933" s="359"/>
      <c r="G1933" s="349"/>
    </row>
    <row r="1934" spans="1:7" s="1" customFormat="1" ht="15" customHeight="1" x14ac:dyDescent="0.2">
      <c r="B1934" s="165"/>
      <c r="C1934" s="55" t="s">
        <v>825</v>
      </c>
      <c r="D1934" s="56" t="s">
        <v>66</v>
      </c>
      <c r="E1934" s="54">
        <v>0</v>
      </c>
      <c r="F1934" s="359"/>
      <c r="G1934" s="176" t="s">
        <v>263</v>
      </c>
    </row>
    <row r="1935" spans="1:7" s="41" customFormat="1" ht="15.4" customHeight="1" x14ac:dyDescent="0.25">
      <c r="B1935" s="163"/>
      <c r="C1935" s="65"/>
      <c r="D1935" s="50"/>
      <c r="E1935" s="51"/>
      <c r="F1935" s="348"/>
      <c r="G1935" s="349"/>
    </row>
    <row r="1936" spans="1:7" s="59" customFormat="1" ht="23.25" customHeight="1" x14ac:dyDescent="0.25">
      <c r="B1936" s="141" t="s">
        <v>826</v>
      </c>
      <c r="C1936" s="46" t="s">
        <v>827</v>
      </c>
      <c r="D1936" s="56" t="s">
        <v>828</v>
      </c>
      <c r="E1936" s="54">
        <v>0</v>
      </c>
      <c r="F1936" s="359"/>
      <c r="G1936" s="176" t="s">
        <v>263</v>
      </c>
    </row>
    <row r="1937" spans="1:7" s="41" customFormat="1" ht="12" customHeight="1" x14ac:dyDescent="0.25">
      <c r="A1937" s="41">
        <v>2181</v>
      </c>
      <c r="B1937" s="163"/>
      <c r="C1937" s="65"/>
      <c r="D1937" s="50"/>
      <c r="E1937" s="51"/>
      <c r="F1937" s="348"/>
      <c r="G1937" s="349"/>
    </row>
    <row r="1938" spans="1:7" s="41" customFormat="1" ht="12" customHeight="1" x14ac:dyDescent="0.25">
      <c r="B1938" s="165"/>
      <c r="C1938" s="66"/>
      <c r="D1938" s="56"/>
      <c r="E1938" s="54"/>
      <c r="F1938" s="351"/>
      <c r="G1938" s="360"/>
    </row>
    <row r="1939" spans="1:7" s="41" customFormat="1" ht="12" x14ac:dyDescent="0.25">
      <c r="A1939" s="41">
        <v>2207</v>
      </c>
      <c r="B1939" s="60" t="s">
        <v>42</v>
      </c>
      <c r="C1939" s="61"/>
      <c r="D1939" s="61"/>
      <c r="E1939" s="62"/>
      <c r="F1939" s="354"/>
      <c r="G1939" s="355"/>
    </row>
    <row r="1940" spans="1:7" s="41" customFormat="1" ht="12" customHeight="1" x14ac:dyDescent="0.2">
      <c r="B1940" s="1"/>
      <c r="C1940" s="1"/>
      <c r="D1940" s="63">
        <f>+D1875+1</f>
        <v>34</v>
      </c>
      <c r="E1940" s="43"/>
      <c r="F1940" s="344"/>
      <c r="G1940" s="356"/>
    </row>
    <row r="1941" spans="1:7" s="41" customFormat="1" ht="12.75" x14ac:dyDescent="0.2">
      <c r="A1941" s="41">
        <v>2208</v>
      </c>
      <c r="B1941" s="72" t="s">
        <v>153</v>
      </c>
      <c r="C1941" s="36"/>
      <c r="D1941" s="36"/>
      <c r="E1941" s="39"/>
      <c r="F1941" s="342"/>
      <c r="G1941" s="343"/>
    </row>
    <row r="1942" spans="1:7" s="41" customFormat="1" ht="12" customHeight="1" x14ac:dyDescent="0.2">
      <c r="B1942" s="73" t="s">
        <v>154</v>
      </c>
      <c r="C1942" s="36"/>
      <c r="D1942" s="36"/>
      <c r="E1942" s="39"/>
      <c r="F1942" s="342"/>
      <c r="G1942" s="343"/>
    </row>
    <row r="1943" spans="1:7" s="41" customFormat="1" ht="12" x14ac:dyDescent="0.2">
      <c r="A1943" s="41">
        <v>2209</v>
      </c>
      <c r="B1943" s="1"/>
      <c r="C1943" s="1"/>
      <c r="D1943" s="1"/>
      <c r="E1943" s="43"/>
      <c r="F1943" s="344"/>
      <c r="G1943" s="345"/>
    </row>
    <row r="1944" spans="1:7" s="41" customFormat="1" ht="12" customHeight="1" x14ac:dyDescent="0.25">
      <c r="B1944" s="44" t="s">
        <v>155</v>
      </c>
      <c r="C1944" s="44" t="s">
        <v>156</v>
      </c>
      <c r="D1944" s="44" t="s">
        <v>157</v>
      </c>
      <c r="E1944" s="45" t="s">
        <v>158</v>
      </c>
      <c r="F1944" s="357" t="s">
        <v>159</v>
      </c>
      <c r="G1944" s="358" t="s">
        <v>1309</v>
      </c>
    </row>
    <row r="1945" spans="1:7" s="41" customFormat="1" ht="12" customHeight="1" x14ac:dyDescent="0.25">
      <c r="A1945" s="41">
        <v>2210</v>
      </c>
      <c r="B1945" s="60" t="s">
        <v>43</v>
      </c>
      <c r="C1945" s="61"/>
      <c r="D1945" s="61"/>
      <c r="E1945" s="62"/>
      <c r="F1945" s="354"/>
      <c r="G1945" s="355"/>
    </row>
    <row r="1946" spans="1:7" s="41" customFormat="1" ht="12" customHeight="1" x14ac:dyDescent="0.25">
      <c r="B1946" s="141" t="s">
        <v>829</v>
      </c>
      <c r="C1946" s="46" t="s">
        <v>830</v>
      </c>
      <c r="D1946" s="56" t="s">
        <v>828</v>
      </c>
      <c r="E1946" s="54">
        <v>0</v>
      </c>
      <c r="F1946" s="351"/>
      <c r="G1946" s="176" t="s">
        <v>263</v>
      </c>
    </row>
    <row r="1947" spans="1:7" s="41" customFormat="1" ht="12" customHeight="1" x14ac:dyDescent="0.25">
      <c r="A1947" s="41">
        <v>2211</v>
      </c>
      <c r="B1947" s="142"/>
      <c r="C1947" s="50"/>
      <c r="D1947" s="50"/>
      <c r="E1947" s="51"/>
      <c r="F1947" s="348"/>
      <c r="G1947" s="349"/>
    </row>
    <row r="1948" spans="1:7" s="41" customFormat="1" ht="12" customHeight="1" x14ac:dyDescent="0.25">
      <c r="B1948" s="141" t="s">
        <v>831</v>
      </c>
      <c r="C1948" s="46" t="s">
        <v>832</v>
      </c>
      <c r="D1948" s="56" t="s">
        <v>23</v>
      </c>
      <c r="E1948" s="54">
        <v>0</v>
      </c>
      <c r="F1948" s="351"/>
      <c r="G1948" s="176" t="s">
        <v>263</v>
      </c>
    </row>
    <row r="1949" spans="1:7" s="41" customFormat="1" ht="24" customHeight="1" x14ac:dyDescent="0.25">
      <c r="A1949" s="41">
        <v>2212</v>
      </c>
      <c r="B1949" s="142"/>
      <c r="C1949" s="50"/>
      <c r="D1949" s="50"/>
      <c r="E1949" s="51"/>
      <c r="F1949" s="348"/>
      <c r="G1949" s="349"/>
    </row>
    <row r="1950" spans="1:7" s="41" customFormat="1" ht="12" customHeight="1" x14ac:dyDescent="0.25">
      <c r="B1950" s="141" t="s">
        <v>833</v>
      </c>
      <c r="C1950" s="46" t="s">
        <v>834</v>
      </c>
      <c r="D1950" s="56" t="s">
        <v>215</v>
      </c>
      <c r="E1950" s="54">
        <v>0</v>
      </c>
      <c r="F1950" s="351"/>
      <c r="G1950" s="176" t="s">
        <v>263</v>
      </c>
    </row>
    <row r="1951" spans="1:7" s="41" customFormat="1" ht="12" customHeight="1" x14ac:dyDescent="0.25">
      <c r="A1951" s="41">
        <v>2213</v>
      </c>
      <c r="B1951" s="142"/>
      <c r="C1951" s="50"/>
      <c r="D1951" s="50"/>
      <c r="E1951" s="51"/>
      <c r="F1951" s="348"/>
      <c r="G1951" s="349"/>
    </row>
    <row r="1952" spans="1:7" s="41" customFormat="1" ht="12" customHeight="1" x14ac:dyDescent="0.25">
      <c r="B1952" s="141" t="s">
        <v>835</v>
      </c>
      <c r="C1952" s="46" t="s">
        <v>836</v>
      </c>
      <c r="D1952" s="56" t="s">
        <v>164</v>
      </c>
      <c r="E1952" s="54">
        <v>0</v>
      </c>
      <c r="F1952" s="351"/>
      <c r="G1952" s="176" t="s">
        <v>263</v>
      </c>
    </row>
    <row r="1953" spans="1:7" s="41" customFormat="1" ht="24" customHeight="1" x14ac:dyDescent="0.25">
      <c r="A1953" s="41">
        <v>2214</v>
      </c>
      <c r="B1953" s="142"/>
      <c r="C1953" s="50"/>
      <c r="D1953" s="50"/>
      <c r="E1953" s="51"/>
      <c r="F1953" s="348"/>
      <c r="G1953" s="349"/>
    </row>
    <row r="1954" spans="1:7" s="41" customFormat="1" ht="12" customHeight="1" x14ac:dyDescent="0.25">
      <c r="B1954" s="165"/>
      <c r="C1954" s="66"/>
      <c r="D1954" s="56"/>
      <c r="E1954" s="54"/>
      <c r="F1954" s="351"/>
      <c r="G1954" s="360"/>
    </row>
    <row r="1955" spans="1:7" s="41" customFormat="1" ht="12" customHeight="1" x14ac:dyDescent="0.25">
      <c r="A1955" s="41">
        <v>2215</v>
      </c>
      <c r="B1955" s="163"/>
      <c r="C1955" s="65"/>
      <c r="D1955" s="50"/>
      <c r="E1955" s="51"/>
      <c r="F1955" s="348"/>
      <c r="G1955" s="349"/>
    </row>
    <row r="1956" spans="1:7" s="41" customFormat="1" ht="12" customHeight="1" x14ac:dyDescent="0.25">
      <c r="B1956" s="165"/>
      <c r="C1956" s="66"/>
      <c r="D1956" s="56"/>
      <c r="E1956" s="54"/>
      <c r="F1956" s="351"/>
      <c r="G1956" s="360"/>
    </row>
    <row r="1957" spans="1:7" s="41" customFormat="1" ht="12" customHeight="1" x14ac:dyDescent="0.25">
      <c r="A1957" s="41">
        <v>2182</v>
      </c>
      <c r="B1957" s="163"/>
      <c r="C1957" s="65"/>
      <c r="D1957" s="50"/>
      <c r="E1957" s="51"/>
      <c r="F1957" s="348"/>
      <c r="G1957" s="349"/>
    </row>
    <row r="1958" spans="1:7" s="41" customFormat="1" ht="12" customHeight="1" x14ac:dyDescent="0.25">
      <c r="B1958" s="165"/>
      <c r="C1958" s="66"/>
      <c r="D1958" s="56"/>
      <c r="E1958" s="54"/>
      <c r="F1958" s="351"/>
      <c r="G1958" s="360"/>
    </row>
    <row r="1959" spans="1:7" s="41" customFormat="1" ht="36" customHeight="1" x14ac:dyDescent="0.25">
      <c r="A1959" s="41">
        <v>2183</v>
      </c>
      <c r="B1959" s="163"/>
      <c r="C1959" s="65"/>
      <c r="D1959" s="50"/>
      <c r="E1959" s="51"/>
      <c r="F1959" s="348"/>
      <c r="G1959" s="349"/>
    </row>
    <row r="1960" spans="1:7" s="41" customFormat="1" ht="12" customHeight="1" x14ac:dyDescent="0.25">
      <c r="B1960" s="165"/>
      <c r="C1960" s="66"/>
      <c r="D1960" s="56"/>
      <c r="E1960" s="54"/>
      <c r="F1960" s="351"/>
      <c r="G1960" s="360"/>
    </row>
    <row r="1961" spans="1:7" s="41" customFormat="1" ht="12" customHeight="1" x14ac:dyDescent="0.25">
      <c r="A1961" s="41">
        <v>2184</v>
      </c>
      <c r="B1961" s="163"/>
      <c r="C1961" s="65"/>
      <c r="D1961" s="50"/>
      <c r="E1961" s="51"/>
      <c r="F1961" s="348"/>
      <c r="G1961" s="349"/>
    </row>
    <row r="1962" spans="1:7" s="41" customFormat="1" ht="12" customHeight="1" x14ac:dyDescent="0.25">
      <c r="B1962" s="165"/>
      <c r="C1962" s="66"/>
      <c r="D1962" s="56"/>
      <c r="E1962" s="54"/>
      <c r="F1962" s="351"/>
      <c r="G1962" s="360"/>
    </row>
    <row r="1963" spans="1:7" s="41" customFormat="1" ht="12" customHeight="1" x14ac:dyDescent="0.25">
      <c r="A1963" s="41">
        <v>2185</v>
      </c>
      <c r="B1963" s="163"/>
      <c r="C1963" s="65"/>
      <c r="D1963" s="50"/>
      <c r="E1963" s="51"/>
      <c r="F1963" s="348"/>
      <c r="G1963" s="349"/>
    </row>
    <row r="1964" spans="1:7" s="41" customFormat="1" ht="12" customHeight="1" x14ac:dyDescent="0.25">
      <c r="B1964" s="165"/>
      <c r="C1964" s="66"/>
      <c r="D1964" s="56"/>
      <c r="E1964" s="54"/>
      <c r="F1964" s="351"/>
      <c r="G1964" s="360"/>
    </row>
    <row r="1965" spans="1:7" s="41" customFormat="1" ht="12" customHeight="1" x14ac:dyDescent="0.25">
      <c r="A1965" s="41">
        <v>2186</v>
      </c>
      <c r="B1965" s="163"/>
      <c r="C1965" s="65"/>
      <c r="D1965" s="50"/>
      <c r="E1965" s="51"/>
      <c r="F1965" s="348"/>
      <c r="G1965" s="349"/>
    </row>
    <row r="1966" spans="1:7" s="41" customFormat="1" ht="12" customHeight="1" x14ac:dyDescent="0.25">
      <c r="B1966" s="164"/>
      <c r="C1966" s="66"/>
      <c r="D1966" s="56"/>
      <c r="E1966" s="54"/>
      <c r="F1966" s="351"/>
      <c r="G1966" s="360"/>
    </row>
    <row r="1967" spans="1:7" s="41" customFormat="1" ht="12" customHeight="1" x14ac:dyDescent="0.25">
      <c r="A1967" s="41">
        <v>2187</v>
      </c>
      <c r="B1967" s="163"/>
      <c r="C1967" s="65"/>
      <c r="D1967" s="50"/>
      <c r="E1967" s="51"/>
      <c r="F1967" s="348"/>
      <c r="G1967" s="349"/>
    </row>
    <row r="1968" spans="1:7" s="41" customFormat="1" ht="12" customHeight="1" x14ac:dyDescent="0.25">
      <c r="B1968" s="164"/>
      <c r="C1968" s="66"/>
      <c r="D1968" s="56"/>
      <c r="E1968" s="54"/>
      <c r="F1968" s="351"/>
      <c r="G1968" s="360"/>
    </row>
    <row r="1969" spans="1:7" s="41" customFormat="1" ht="12" customHeight="1" x14ac:dyDescent="0.25">
      <c r="A1969" s="41">
        <v>2188</v>
      </c>
      <c r="B1969" s="163"/>
      <c r="C1969" s="65"/>
      <c r="D1969" s="50"/>
      <c r="E1969" s="51"/>
      <c r="F1969" s="348"/>
      <c r="G1969" s="349"/>
    </row>
    <row r="1970" spans="1:7" s="41" customFormat="1" ht="12" customHeight="1" x14ac:dyDescent="0.25">
      <c r="B1970" s="164"/>
      <c r="C1970" s="66"/>
      <c r="D1970" s="56"/>
      <c r="E1970" s="54"/>
      <c r="F1970" s="351"/>
      <c r="G1970" s="360"/>
    </row>
    <row r="1971" spans="1:7" s="41" customFormat="1" ht="12" customHeight="1" x14ac:dyDescent="0.25">
      <c r="A1971" s="41">
        <v>2189</v>
      </c>
      <c r="B1971" s="163"/>
      <c r="C1971" s="65"/>
      <c r="D1971" s="50"/>
      <c r="E1971" s="51"/>
      <c r="F1971" s="348"/>
      <c r="G1971" s="349"/>
    </row>
    <row r="1972" spans="1:7" s="41" customFormat="1" ht="12" customHeight="1" x14ac:dyDescent="0.25">
      <c r="B1972" s="164"/>
      <c r="C1972" s="66"/>
      <c r="D1972" s="56"/>
      <c r="E1972" s="54"/>
      <c r="F1972" s="351"/>
      <c r="G1972" s="360"/>
    </row>
    <row r="1973" spans="1:7" s="41" customFormat="1" ht="12" customHeight="1" x14ac:dyDescent="0.25">
      <c r="A1973" s="41">
        <v>2216</v>
      </c>
      <c r="B1973" s="163"/>
      <c r="C1973" s="65"/>
      <c r="D1973" s="50"/>
      <c r="E1973" s="51"/>
      <c r="F1973" s="348"/>
      <c r="G1973" s="349"/>
    </row>
    <row r="1974" spans="1:7" s="41" customFormat="1" ht="12" customHeight="1" x14ac:dyDescent="0.25">
      <c r="B1974" s="165"/>
      <c r="C1974" s="66"/>
      <c r="D1974" s="56"/>
      <c r="E1974" s="54"/>
      <c r="F1974" s="351"/>
      <c r="G1974" s="360"/>
    </row>
    <row r="1975" spans="1:7" s="41" customFormat="1" ht="12" customHeight="1" x14ac:dyDescent="0.25">
      <c r="A1975" s="41">
        <v>2217</v>
      </c>
      <c r="B1975" s="163"/>
      <c r="C1975" s="65"/>
      <c r="D1975" s="50"/>
      <c r="E1975" s="51"/>
      <c r="F1975" s="348"/>
      <c r="G1975" s="349"/>
    </row>
    <row r="1976" spans="1:7" s="41" customFormat="1" ht="12" customHeight="1" x14ac:dyDescent="0.25">
      <c r="B1976" s="165"/>
      <c r="C1976" s="66"/>
      <c r="D1976" s="56"/>
      <c r="E1976" s="54"/>
      <c r="F1976" s="351"/>
      <c r="G1976" s="360"/>
    </row>
    <row r="1977" spans="1:7" s="41" customFormat="1" ht="12" customHeight="1" x14ac:dyDescent="0.25">
      <c r="A1977" s="41">
        <v>2218</v>
      </c>
      <c r="B1977" s="163"/>
      <c r="C1977" s="65"/>
      <c r="D1977" s="50"/>
      <c r="E1977" s="51"/>
      <c r="F1977" s="348"/>
      <c r="G1977" s="349"/>
    </row>
    <row r="1978" spans="1:7" s="41" customFormat="1" ht="12" customHeight="1" x14ac:dyDescent="0.25">
      <c r="B1978" s="165"/>
      <c r="C1978" s="66"/>
      <c r="D1978" s="56"/>
      <c r="E1978" s="54"/>
      <c r="F1978" s="351"/>
      <c r="G1978" s="360"/>
    </row>
    <row r="1979" spans="1:7" s="41" customFormat="1" ht="12" customHeight="1" x14ac:dyDescent="0.25">
      <c r="A1979" s="41">
        <v>2219</v>
      </c>
      <c r="B1979" s="163"/>
      <c r="C1979" s="65"/>
      <c r="D1979" s="50"/>
      <c r="E1979" s="51"/>
      <c r="F1979" s="348"/>
      <c r="G1979" s="349"/>
    </row>
    <row r="1980" spans="1:7" s="41" customFormat="1" ht="12" customHeight="1" x14ac:dyDescent="0.25">
      <c r="B1980" s="165"/>
      <c r="C1980" s="66"/>
      <c r="D1980" s="47"/>
      <c r="E1980" s="48"/>
      <c r="F1980" s="348"/>
      <c r="G1980" s="349"/>
    </row>
    <row r="1981" spans="1:7" s="41" customFormat="1" ht="12" customHeight="1" x14ac:dyDescent="0.25">
      <c r="A1981" s="41">
        <v>2220</v>
      </c>
      <c r="B1981" s="163"/>
      <c r="C1981" s="65"/>
      <c r="D1981" s="50"/>
      <c r="E1981" s="51"/>
      <c r="F1981" s="348"/>
      <c r="G1981" s="349"/>
    </row>
    <row r="1982" spans="1:7" s="41" customFormat="1" ht="12" customHeight="1" x14ac:dyDescent="0.25">
      <c r="B1982" s="165"/>
      <c r="C1982" s="66"/>
      <c r="D1982" s="56"/>
      <c r="E1982" s="54"/>
      <c r="F1982" s="351"/>
      <c r="G1982" s="360"/>
    </row>
    <row r="1983" spans="1:7" s="41" customFormat="1" ht="12" customHeight="1" x14ac:dyDescent="0.25">
      <c r="A1983" s="41">
        <v>2221</v>
      </c>
      <c r="B1983" s="163"/>
      <c r="C1983" s="65"/>
      <c r="D1983" s="50"/>
      <c r="E1983" s="51"/>
      <c r="F1983" s="348"/>
      <c r="G1983" s="349"/>
    </row>
    <row r="1984" spans="1:7" s="41" customFormat="1" ht="12" customHeight="1" x14ac:dyDescent="0.25">
      <c r="B1984" s="165"/>
      <c r="C1984" s="66"/>
      <c r="D1984" s="56"/>
      <c r="E1984" s="54"/>
      <c r="F1984" s="351"/>
      <c r="G1984" s="360"/>
    </row>
    <row r="1985" spans="1:7" s="41" customFormat="1" ht="12" customHeight="1" x14ac:dyDescent="0.25">
      <c r="A1985" s="41">
        <v>2222</v>
      </c>
      <c r="B1985" s="163"/>
      <c r="C1985" s="65"/>
      <c r="D1985" s="50"/>
      <c r="E1985" s="51"/>
      <c r="F1985" s="348"/>
      <c r="G1985" s="349"/>
    </row>
    <row r="1986" spans="1:7" s="41" customFormat="1" ht="12" customHeight="1" x14ac:dyDescent="0.25">
      <c r="B1986" s="164"/>
      <c r="C1986" s="66"/>
      <c r="D1986" s="47"/>
      <c r="E1986" s="48"/>
      <c r="F1986" s="348"/>
      <c r="G1986" s="349"/>
    </row>
    <row r="1987" spans="1:7" s="41" customFormat="1" ht="12" customHeight="1" x14ac:dyDescent="0.25">
      <c r="A1987" s="41">
        <v>2223</v>
      </c>
      <c r="B1987" s="163"/>
      <c r="C1987" s="65"/>
      <c r="D1987" s="50"/>
      <c r="E1987" s="51"/>
      <c r="F1987" s="348"/>
      <c r="G1987" s="349"/>
    </row>
    <row r="1988" spans="1:7" s="41" customFormat="1" ht="12" customHeight="1" x14ac:dyDescent="0.25">
      <c r="B1988" s="165"/>
      <c r="C1988" s="66"/>
      <c r="D1988" s="47"/>
      <c r="E1988" s="48"/>
      <c r="F1988" s="348"/>
      <c r="G1988" s="349"/>
    </row>
    <row r="1989" spans="1:7" s="41" customFormat="1" ht="12" customHeight="1" x14ac:dyDescent="0.25">
      <c r="A1989" s="41">
        <v>2190</v>
      </c>
      <c r="B1989" s="163"/>
      <c r="C1989" s="65"/>
      <c r="D1989" s="50"/>
      <c r="E1989" s="51"/>
      <c r="F1989" s="348"/>
      <c r="G1989" s="349"/>
    </row>
    <row r="1990" spans="1:7" s="41" customFormat="1" ht="12" customHeight="1" x14ac:dyDescent="0.25">
      <c r="B1990" s="165"/>
      <c r="C1990" s="66"/>
      <c r="D1990" s="56"/>
      <c r="E1990" s="54"/>
      <c r="F1990" s="351"/>
      <c r="G1990" s="360"/>
    </row>
    <row r="1991" spans="1:7" s="41" customFormat="1" ht="24" customHeight="1" x14ac:dyDescent="0.25">
      <c r="A1991" s="41">
        <v>2191</v>
      </c>
      <c r="B1991" s="163"/>
      <c r="C1991" s="65"/>
      <c r="D1991" s="50"/>
      <c r="E1991" s="51"/>
      <c r="F1991" s="348"/>
      <c r="G1991" s="349"/>
    </row>
    <row r="1992" spans="1:7" s="41" customFormat="1" ht="12" customHeight="1" x14ac:dyDescent="0.25">
      <c r="B1992" s="165"/>
      <c r="C1992" s="66"/>
      <c r="D1992" s="56"/>
      <c r="E1992" s="54"/>
      <c r="F1992" s="351"/>
      <c r="G1992" s="360"/>
    </row>
    <row r="1993" spans="1:7" s="59" customFormat="1" ht="20.100000000000001" customHeight="1" x14ac:dyDescent="0.25">
      <c r="B1993" s="163"/>
      <c r="C1993" s="65"/>
      <c r="D1993" s="50"/>
      <c r="E1993" s="51"/>
      <c r="F1993" s="348"/>
      <c r="G1993" s="349"/>
    </row>
    <row r="1994" spans="1:7" s="1" customFormat="1" ht="12" customHeight="1" x14ac:dyDescent="0.2">
      <c r="B1994" s="165"/>
      <c r="C1994" s="66"/>
      <c r="D1994" s="47"/>
      <c r="E1994" s="48"/>
      <c r="F1994" s="348"/>
      <c r="G1994" s="349"/>
    </row>
    <row r="1995" spans="1:7" s="36" customFormat="1" ht="15" customHeight="1" x14ac:dyDescent="0.2">
      <c r="B1995" s="163"/>
      <c r="C1995" s="65"/>
      <c r="D1995" s="50"/>
      <c r="E1995" s="51"/>
      <c r="F1995" s="348"/>
      <c r="G1995" s="349"/>
    </row>
    <row r="1996" spans="1:7" s="36" customFormat="1" ht="15" customHeight="1" x14ac:dyDescent="0.2">
      <c r="B1996" s="165"/>
      <c r="C1996" s="66"/>
      <c r="D1996" s="56"/>
      <c r="E1996" s="54"/>
      <c r="F1996" s="351"/>
      <c r="G1996" s="360"/>
    </row>
    <row r="1997" spans="1:7" s="1" customFormat="1" ht="15" customHeight="1" x14ac:dyDescent="0.2">
      <c r="B1997" s="163"/>
      <c r="C1997" s="65"/>
      <c r="D1997" s="50"/>
      <c r="E1997" s="51"/>
      <c r="F1997" s="348"/>
      <c r="G1997" s="349"/>
    </row>
    <row r="1998" spans="1:7" s="41" customFormat="1" ht="15.4" customHeight="1" x14ac:dyDescent="0.25">
      <c r="B1998" s="165"/>
      <c r="C1998" s="66"/>
      <c r="D1998" s="56"/>
      <c r="E1998" s="54"/>
      <c r="F1998" s="351"/>
      <c r="G1998" s="360"/>
    </row>
    <row r="1999" spans="1:7" s="41" customFormat="1" ht="24" customHeight="1" x14ac:dyDescent="0.25">
      <c r="A1999" s="41">
        <v>2224</v>
      </c>
      <c r="B1999" s="163"/>
      <c r="C1999" s="65"/>
      <c r="D1999" s="50"/>
      <c r="E1999" s="51"/>
      <c r="F1999" s="348"/>
      <c r="G1999" s="349"/>
    </row>
    <row r="2000" spans="1:7" s="41" customFormat="1" ht="12" customHeight="1" x14ac:dyDescent="0.25">
      <c r="B2000" s="164"/>
      <c r="C2000" s="66"/>
      <c r="D2000" s="56"/>
      <c r="E2000" s="54"/>
      <c r="F2000" s="351"/>
      <c r="G2000" s="360"/>
    </row>
    <row r="2001" spans="1:7" s="41" customFormat="1" ht="12" customHeight="1" x14ac:dyDescent="0.25">
      <c r="A2001" s="41">
        <v>2225</v>
      </c>
      <c r="B2001" s="163"/>
      <c r="C2001" s="65"/>
      <c r="D2001" s="50"/>
      <c r="E2001" s="51"/>
      <c r="F2001" s="348"/>
      <c r="G2001" s="349"/>
    </row>
    <row r="2002" spans="1:7" s="41" customFormat="1" ht="12" customHeight="1" x14ac:dyDescent="0.25">
      <c r="B2002" s="60" t="s">
        <v>54</v>
      </c>
      <c r="C2002" s="61"/>
      <c r="D2002" s="61"/>
      <c r="E2002" s="62"/>
      <c r="F2002" s="354"/>
      <c r="G2002" s="355"/>
    </row>
    <row r="2003" spans="1:7" s="41" customFormat="1" ht="12" customHeight="1" x14ac:dyDescent="0.2">
      <c r="A2003" s="41">
        <v>2226</v>
      </c>
      <c r="B2003" s="1"/>
      <c r="C2003" s="1"/>
      <c r="D2003" s="63">
        <f>+D1940+1</f>
        <v>35</v>
      </c>
      <c r="E2003" s="43"/>
      <c r="F2003" s="344"/>
      <c r="G2003" s="356"/>
    </row>
    <row r="2004" spans="1:7" s="41" customFormat="1" ht="12" customHeight="1" x14ac:dyDescent="0.2">
      <c r="B2004" s="72" t="s">
        <v>153</v>
      </c>
      <c r="C2004" s="36"/>
      <c r="D2004" s="36"/>
      <c r="E2004" s="39"/>
      <c r="F2004" s="342"/>
      <c r="G2004" s="343"/>
    </row>
    <row r="2005" spans="1:7" s="41" customFormat="1" ht="12" customHeight="1" x14ac:dyDescent="0.2">
      <c r="A2005" s="41">
        <v>2227</v>
      </c>
      <c r="B2005" s="73" t="s">
        <v>154</v>
      </c>
      <c r="C2005" s="36"/>
      <c r="D2005" s="36"/>
      <c r="E2005" s="39"/>
      <c r="F2005" s="342"/>
      <c r="G2005" s="343"/>
    </row>
    <row r="2006" spans="1:7" s="41" customFormat="1" ht="12" customHeight="1" x14ac:dyDescent="0.2">
      <c r="B2006" s="1"/>
      <c r="C2006" s="1"/>
      <c r="D2006" s="1"/>
      <c r="E2006" s="43"/>
      <c r="F2006" s="344"/>
      <c r="G2006" s="345"/>
    </row>
    <row r="2007" spans="1:7" s="41" customFormat="1" ht="12" customHeight="1" x14ac:dyDescent="0.25">
      <c r="A2007" s="41">
        <v>2228</v>
      </c>
      <c r="B2007" s="44" t="s">
        <v>155</v>
      </c>
      <c r="C2007" s="44" t="s">
        <v>156</v>
      </c>
      <c r="D2007" s="44" t="s">
        <v>157</v>
      </c>
      <c r="E2007" s="45" t="s">
        <v>158</v>
      </c>
      <c r="F2007" s="357" t="s">
        <v>159</v>
      </c>
      <c r="G2007" s="358" t="s">
        <v>1309</v>
      </c>
    </row>
    <row r="2008" spans="1:7" s="41" customFormat="1" ht="12" customHeight="1" x14ac:dyDescent="0.25">
      <c r="B2008" s="141" t="s">
        <v>837</v>
      </c>
      <c r="C2008" s="46" t="s">
        <v>838</v>
      </c>
      <c r="D2008" s="47"/>
      <c r="E2008" s="48"/>
      <c r="F2008" s="348"/>
      <c r="G2008" s="349"/>
    </row>
    <row r="2009" spans="1:7" s="41" customFormat="1" ht="12" customHeight="1" x14ac:dyDescent="0.25">
      <c r="B2009" s="166"/>
      <c r="C2009" s="71"/>
      <c r="D2009" s="50"/>
      <c r="E2009" s="51"/>
      <c r="F2009" s="348"/>
      <c r="G2009" s="349"/>
    </row>
    <row r="2010" spans="1:7" s="41" customFormat="1" ht="12" customHeight="1" x14ac:dyDescent="0.25">
      <c r="B2010" s="141" t="s">
        <v>839</v>
      </c>
      <c r="C2010" s="46" t="s">
        <v>840</v>
      </c>
      <c r="D2010" s="47"/>
      <c r="E2010" s="48"/>
      <c r="F2010" s="348"/>
      <c r="G2010" s="349"/>
    </row>
    <row r="2011" spans="1:7" s="41" customFormat="1" ht="12" customHeight="1" x14ac:dyDescent="0.25">
      <c r="B2011" s="166"/>
      <c r="C2011" s="71"/>
      <c r="D2011" s="50"/>
      <c r="E2011" s="51"/>
      <c r="F2011" s="348"/>
      <c r="G2011" s="349"/>
    </row>
    <row r="2012" spans="1:7" s="41" customFormat="1" ht="12" customHeight="1" x14ac:dyDescent="0.25">
      <c r="B2012" s="144"/>
      <c r="C2012" s="55" t="s">
        <v>841</v>
      </c>
      <c r="D2012" s="56" t="s">
        <v>164</v>
      </c>
      <c r="E2012" s="54">
        <v>1.4</v>
      </c>
      <c r="F2012" s="351"/>
      <c r="G2012" s="349">
        <f>E2012*F2012</f>
        <v>0</v>
      </c>
    </row>
    <row r="2013" spans="1:7" s="41" customFormat="1" ht="12" customHeight="1" x14ac:dyDescent="0.25">
      <c r="B2013" s="142"/>
      <c r="C2013" s="50"/>
      <c r="D2013" s="50"/>
      <c r="E2013" s="51"/>
      <c r="F2013" s="352"/>
      <c r="G2013" s="349"/>
    </row>
    <row r="2014" spans="1:7" s="41" customFormat="1" ht="12" customHeight="1" x14ac:dyDescent="0.25">
      <c r="B2014" s="144"/>
      <c r="C2014" s="55" t="s">
        <v>842</v>
      </c>
      <c r="D2014" s="56" t="s">
        <v>164</v>
      </c>
      <c r="E2014" s="54">
        <v>1</v>
      </c>
      <c r="F2014" s="351"/>
      <c r="G2014" s="349">
        <f>E2014*F2014</f>
        <v>0</v>
      </c>
    </row>
    <row r="2015" spans="1:7" s="41" customFormat="1" ht="12" customHeight="1" x14ac:dyDescent="0.25">
      <c r="B2015" s="142"/>
      <c r="C2015" s="50"/>
      <c r="D2015" s="50"/>
      <c r="E2015" s="51"/>
      <c r="F2015" s="348"/>
      <c r="G2015" s="349"/>
    </row>
    <row r="2016" spans="1:7" s="41" customFormat="1" ht="12" customHeight="1" x14ac:dyDescent="0.25">
      <c r="B2016" s="141" t="s">
        <v>843</v>
      </c>
      <c r="C2016" s="46" t="s">
        <v>844</v>
      </c>
      <c r="D2016" s="56" t="s">
        <v>164</v>
      </c>
      <c r="E2016" s="54">
        <v>0</v>
      </c>
      <c r="F2016" s="359"/>
      <c r="G2016" s="176" t="s">
        <v>263</v>
      </c>
    </row>
    <row r="2017" spans="2:7" s="41" customFormat="1" ht="12" customHeight="1" x14ac:dyDescent="0.25">
      <c r="B2017" s="142"/>
      <c r="C2017" s="50"/>
      <c r="D2017" s="50"/>
      <c r="E2017" s="51"/>
      <c r="F2017" s="348"/>
      <c r="G2017" s="349"/>
    </row>
    <row r="2018" spans="2:7" s="41" customFormat="1" ht="12" customHeight="1" x14ac:dyDescent="0.25">
      <c r="B2018" s="144"/>
      <c r="C2018" s="47"/>
      <c r="D2018" s="47"/>
      <c r="E2018" s="48"/>
      <c r="F2018" s="348"/>
      <c r="G2018" s="349"/>
    </row>
    <row r="2019" spans="2:7" s="41" customFormat="1" ht="12" customHeight="1" x14ac:dyDescent="0.25">
      <c r="B2019" s="142"/>
      <c r="C2019" s="50"/>
      <c r="D2019" s="50"/>
      <c r="E2019" s="51"/>
      <c r="F2019" s="348"/>
      <c r="G2019" s="349"/>
    </row>
    <row r="2020" spans="2:7" s="41" customFormat="1" ht="12" customHeight="1" x14ac:dyDescent="0.25">
      <c r="B2020" s="144"/>
      <c r="C2020" s="47"/>
      <c r="D2020" s="47"/>
      <c r="E2020" s="48"/>
      <c r="F2020" s="348"/>
      <c r="G2020" s="349"/>
    </row>
    <row r="2021" spans="2:7" s="41" customFormat="1" ht="12" customHeight="1" x14ac:dyDescent="0.25">
      <c r="B2021" s="142"/>
      <c r="C2021" s="50"/>
      <c r="D2021" s="50"/>
      <c r="E2021" s="51"/>
      <c r="F2021" s="348"/>
      <c r="G2021" s="349"/>
    </row>
    <row r="2022" spans="2:7" s="41" customFormat="1" ht="12" customHeight="1" x14ac:dyDescent="0.25">
      <c r="B2022" s="144"/>
      <c r="C2022" s="47"/>
      <c r="D2022" s="47"/>
      <c r="E2022" s="48"/>
      <c r="F2022" s="348"/>
      <c r="G2022" s="349"/>
    </row>
    <row r="2023" spans="2:7" s="41" customFormat="1" ht="12" customHeight="1" x14ac:dyDescent="0.25">
      <c r="B2023" s="142"/>
      <c r="C2023" s="50"/>
      <c r="D2023" s="50"/>
      <c r="E2023" s="51"/>
      <c r="F2023" s="348"/>
      <c r="G2023" s="349"/>
    </row>
    <row r="2024" spans="2:7" s="41" customFormat="1" ht="12" customHeight="1" x14ac:dyDescent="0.25">
      <c r="B2024" s="144"/>
      <c r="C2024" s="47"/>
      <c r="D2024" s="47"/>
      <c r="E2024" s="48"/>
      <c r="F2024" s="348"/>
      <c r="G2024" s="349"/>
    </row>
    <row r="2025" spans="2:7" s="41" customFormat="1" ht="12" customHeight="1" x14ac:dyDescent="0.25">
      <c r="B2025" s="142"/>
      <c r="C2025" s="50"/>
      <c r="D2025" s="50"/>
      <c r="E2025" s="51"/>
      <c r="F2025" s="348"/>
      <c r="G2025" s="349"/>
    </row>
    <row r="2026" spans="2:7" s="41" customFormat="1" ht="12" customHeight="1" x14ac:dyDescent="0.25">
      <c r="B2026" s="144"/>
      <c r="C2026" s="47"/>
      <c r="D2026" s="47"/>
      <c r="E2026" s="48"/>
      <c r="F2026" s="348"/>
      <c r="G2026" s="349"/>
    </row>
    <row r="2027" spans="2:7" s="41" customFormat="1" ht="12" customHeight="1" x14ac:dyDescent="0.25">
      <c r="B2027" s="142"/>
      <c r="C2027" s="50"/>
      <c r="D2027" s="50"/>
      <c r="E2027" s="51"/>
      <c r="F2027" s="348"/>
      <c r="G2027" s="349"/>
    </row>
    <row r="2028" spans="2:7" s="41" customFormat="1" ht="12" customHeight="1" x14ac:dyDescent="0.25">
      <c r="B2028" s="144"/>
      <c r="C2028" s="47"/>
      <c r="D2028" s="47"/>
      <c r="E2028" s="48"/>
      <c r="F2028" s="348"/>
      <c r="G2028" s="349"/>
    </row>
    <row r="2029" spans="2:7" s="41" customFormat="1" ht="12" customHeight="1" x14ac:dyDescent="0.25">
      <c r="B2029" s="142"/>
      <c r="C2029" s="50"/>
      <c r="D2029" s="50"/>
      <c r="E2029" s="51"/>
      <c r="F2029" s="348"/>
      <c r="G2029" s="349"/>
    </row>
    <row r="2030" spans="2:7" s="41" customFormat="1" ht="12" customHeight="1" x14ac:dyDescent="0.25">
      <c r="B2030" s="144"/>
      <c r="C2030" s="47"/>
      <c r="D2030" s="47"/>
      <c r="E2030" s="48"/>
      <c r="F2030" s="348"/>
      <c r="G2030" s="349"/>
    </row>
    <row r="2031" spans="2:7" s="41" customFormat="1" ht="12" customHeight="1" x14ac:dyDescent="0.25">
      <c r="B2031" s="142"/>
      <c r="C2031" s="50"/>
      <c r="D2031" s="50"/>
      <c r="E2031" s="51"/>
      <c r="F2031" s="348"/>
      <c r="G2031" s="349"/>
    </row>
    <row r="2032" spans="2:7" s="41" customFormat="1" ht="12" customHeight="1" x14ac:dyDescent="0.25">
      <c r="B2032" s="144"/>
      <c r="C2032" s="47"/>
      <c r="D2032" s="47"/>
      <c r="E2032" s="48"/>
      <c r="F2032" s="348"/>
      <c r="G2032" s="349"/>
    </row>
    <row r="2033" spans="2:7" s="41" customFormat="1" ht="12" customHeight="1" x14ac:dyDescent="0.25">
      <c r="B2033" s="142"/>
      <c r="C2033" s="50"/>
      <c r="D2033" s="50"/>
      <c r="E2033" s="51"/>
      <c r="F2033" s="348"/>
      <c r="G2033" s="349"/>
    </row>
    <row r="2034" spans="2:7" s="41" customFormat="1" ht="12" customHeight="1" x14ac:dyDescent="0.25">
      <c r="B2034" s="144"/>
      <c r="C2034" s="47"/>
      <c r="D2034" s="47"/>
      <c r="E2034" s="48"/>
      <c r="F2034" s="348"/>
      <c r="G2034" s="349"/>
    </row>
    <row r="2035" spans="2:7" s="41" customFormat="1" ht="12" customHeight="1" x14ac:dyDescent="0.25">
      <c r="B2035" s="142"/>
      <c r="C2035" s="50"/>
      <c r="D2035" s="50"/>
      <c r="E2035" s="51"/>
      <c r="F2035" s="348"/>
      <c r="G2035" s="349"/>
    </row>
    <row r="2036" spans="2:7" s="41" customFormat="1" ht="12" customHeight="1" x14ac:dyDescent="0.25">
      <c r="B2036" s="144"/>
      <c r="C2036" s="47"/>
      <c r="D2036" s="47"/>
      <c r="E2036" s="48"/>
      <c r="F2036" s="348"/>
      <c r="G2036" s="349"/>
    </row>
    <row r="2037" spans="2:7" s="41" customFormat="1" ht="12" customHeight="1" x14ac:dyDescent="0.25">
      <c r="B2037" s="142"/>
      <c r="C2037" s="50"/>
      <c r="D2037" s="50"/>
      <c r="E2037" s="51"/>
      <c r="F2037" s="348"/>
      <c r="G2037" s="349"/>
    </row>
    <row r="2038" spans="2:7" s="41" customFormat="1" ht="12" customHeight="1" x14ac:dyDescent="0.25">
      <c r="B2038" s="144"/>
      <c r="C2038" s="47"/>
      <c r="D2038" s="47"/>
      <c r="E2038" s="48"/>
      <c r="F2038" s="348"/>
      <c r="G2038" s="349"/>
    </row>
    <row r="2039" spans="2:7" s="41" customFormat="1" ht="12" customHeight="1" x14ac:dyDescent="0.25">
      <c r="B2039" s="142"/>
      <c r="C2039" s="50"/>
      <c r="D2039" s="50"/>
      <c r="E2039" s="51"/>
      <c r="F2039" s="348"/>
      <c r="G2039" s="349"/>
    </row>
    <row r="2040" spans="2:7" s="41" customFormat="1" ht="12" customHeight="1" x14ac:dyDescent="0.25">
      <c r="B2040" s="144"/>
      <c r="C2040" s="47"/>
      <c r="D2040" s="47"/>
      <c r="E2040" s="48"/>
      <c r="F2040" s="348"/>
      <c r="G2040" s="349"/>
    </row>
    <row r="2041" spans="2:7" s="41" customFormat="1" ht="12" customHeight="1" x14ac:dyDescent="0.25">
      <c r="B2041" s="142"/>
      <c r="C2041" s="50"/>
      <c r="D2041" s="50"/>
      <c r="E2041" s="51"/>
      <c r="F2041" s="348"/>
      <c r="G2041" s="349"/>
    </row>
    <row r="2042" spans="2:7" s="41" customFormat="1" ht="12" customHeight="1" x14ac:dyDescent="0.25">
      <c r="B2042" s="144"/>
      <c r="C2042" s="47"/>
      <c r="D2042" s="47"/>
      <c r="E2042" s="48"/>
      <c r="F2042" s="348"/>
      <c r="G2042" s="349"/>
    </row>
    <row r="2043" spans="2:7" s="41" customFormat="1" ht="12" customHeight="1" x14ac:dyDescent="0.25">
      <c r="B2043" s="142"/>
      <c r="C2043" s="50"/>
      <c r="D2043" s="50"/>
      <c r="E2043" s="51"/>
      <c r="F2043" s="348"/>
      <c r="G2043" s="349"/>
    </row>
    <row r="2044" spans="2:7" s="41" customFormat="1" ht="12" customHeight="1" x14ac:dyDescent="0.25">
      <c r="B2044" s="144"/>
      <c r="C2044" s="47"/>
      <c r="D2044" s="47"/>
      <c r="E2044" s="48"/>
      <c r="F2044" s="348"/>
      <c r="G2044" s="349"/>
    </row>
    <row r="2045" spans="2:7" s="41" customFormat="1" ht="12" customHeight="1" x14ac:dyDescent="0.25">
      <c r="B2045" s="142"/>
      <c r="C2045" s="50"/>
      <c r="D2045" s="50"/>
      <c r="E2045" s="51"/>
      <c r="F2045" s="348"/>
      <c r="G2045" s="349"/>
    </row>
    <row r="2046" spans="2:7" s="41" customFormat="1" ht="12" customHeight="1" x14ac:dyDescent="0.25">
      <c r="B2046" s="144"/>
      <c r="C2046" s="47"/>
      <c r="D2046" s="47"/>
      <c r="E2046" s="48"/>
      <c r="F2046" s="348"/>
      <c r="G2046" s="349"/>
    </row>
    <row r="2047" spans="2:7" s="41" customFormat="1" ht="12" customHeight="1" x14ac:dyDescent="0.25">
      <c r="B2047" s="142"/>
      <c r="C2047" s="50"/>
      <c r="D2047" s="50"/>
      <c r="E2047" s="51"/>
      <c r="F2047" s="348"/>
      <c r="G2047" s="349"/>
    </row>
    <row r="2048" spans="2:7" s="41" customFormat="1" ht="12" customHeight="1" x14ac:dyDescent="0.25">
      <c r="B2048" s="144"/>
      <c r="C2048" s="47"/>
      <c r="D2048" s="47"/>
      <c r="E2048" s="48"/>
      <c r="F2048" s="348"/>
      <c r="G2048" s="349"/>
    </row>
    <row r="2049" spans="2:7" s="41" customFormat="1" ht="12" customHeight="1" x14ac:dyDescent="0.25">
      <c r="B2049" s="142"/>
      <c r="C2049" s="50"/>
      <c r="D2049" s="50"/>
      <c r="E2049" s="51"/>
      <c r="F2049" s="348"/>
      <c r="G2049" s="349"/>
    </row>
    <row r="2050" spans="2:7" s="41" customFormat="1" ht="12" customHeight="1" x14ac:dyDescent="0.25">
      <c r="B2050" s="144"/>
      <c r="C2050" s="47"/>
      <c r="D2050" s="47"/>
      <c r="E2050" s="48"/>
      <c r="F2050" s="348"/>
      <c r="G2050" s="349"/>
    </row>
    <row r="2051" spans="2:7" s="41" customFormat="1" ht="12" customHeight="1" x14ac:dyDescent="0.25">
      <c r="B2051" s="142"/>
      <c r="C2051" s="50"/>
      <c r="D2051" s="50"/>
      <c r="E2051" s="51"/>
      <c r="F2051" s="348"/>
      <c r="G2051" s="349"/>
    </row>
    <row r="2052" spans="2:7" s="41" customFormat="1" ht="12" customHeight="1" x14ac:dyDescent="0.25">
      <c r="B2052" s="144"/>
      <c r="C2052" s="47"/>
      <c r="D2052" s="47"/>
      <c r="E2052" s="48"/>
      <c r="F2052" s="348"/>
      <c r="G2052" s="349"/>
    </row>
    <row r="2053" spans="2:7" s="41" customFormat="1" ht="12" customHeight="1" x14ac:dyDescent="0.25">
      <c r="B2053" s="142"/>
      <c r="C2053" s="50"/>
      <c r="D2053" s="50"/>
      <c r="E2053" s="51"/>
      <c r="F2053" s="348"/>
      <c r="G2053" s="349"/>
    </row>
    <row r="2054" spans="2:7" s="41" customFormat="1" ht="12" customHeight="1" x14ac:dyDescent="0.25">
      <c r="B2054" s="144"/>
      <c r="C2054" s="47"/>
      <c r="D2054" s="47"/>
      <c r="E2054" s="48"/>
      <c r="F2054" s="348"/>
      <c r="G2054" s="349"/>
    </row>
    <row r="2055" spans="2:7" s="41" customFormat="1" ht="12" customHeight="1" x14ac:dyDescent="0.25">
      <c r="B2055" s="142"/>
      <c r="C2055" s="50"/>
      <c r="D2055" s="50"/>
      <c r="E2055" s="51"/>
      <c r="F2055" s="348"/>
      <c r="G2055" s="349"/>
    </row>
    <row r="2056" spans="2:7" s="41" customFormat="1" ht="12" customHeight="1" x14ac:dyDescent="0.25">
      <c r="B2056" s="144"/>
      <c r="C2056" s="47"/>
      <c r="D2056" s="47"/>
      <c r="E2056" s="48"/>
      <c r="F2056" s="348"/>
      <c r="G2056" s="349"/>
    </row>
    <row r="2057" spans="2:7" s="41" customFormat="1" ht="12" customHeight="1" x14ac:dyDescent="0.25">
      <c r="B2057" s="142"/>
      <c r="C2057" s="50"/>
      <c r="D2057" s="50"/>
      <c r="E2057" s="51"/>
      <c r="F2057" s="348"/>
      <c r="G2057" s="349"/>
    </row>
    <row r="2058" spans="2:7" s="41" customFormat="1" ht="12" customHeight="1" x14ac:dyDescent="0.25">
      <c r="B2058" s="144"/>
      <c r="C2058" s="47"/>
      <c r="D2058" s="47"/>
      <c r="E2058" s="48"/>
      <c r="F2058" s="348"/>
      <c r="G2058" s="349"/>
    </row>
    <row r="2059" spans="2:7" s="41" customFormat="1" ht="12" customHeight="1" x14ac:dyDescent="0.25">
      <c r="B2059" s="142"/>
      <c r="C2059" s="50"/>
      <c r="D2059" s="50"/>
      <c r="E2059" s="51"/>
      <c r="F2059" s="348"/>
      <c r="G2059" s="349"/>
    </row>
    <row r="2060" spans="2:7" s="41" customFormat="1" ht="12" customHeight="1" x14ac:dyDescent="0.25">
      <c r="B2060" s="144"/>
      <c r="C2060" s="47"/>
      <c r="D2060" s="47"/>
      <c r="E2060" s="48"/>
      <c r="F2060" s="348"/>
      <c r="G2060" s="349"/>
    </row>
    <row r="2061" spans="2:7" s="41" customFormat="1" ht="12" customHeight="1" x14ac:dyDescent="0.25">
      <c r="B2061" s="142"/>
      <c r="C2061" s="50"/>
      <c r="D2061" s="50"/>
      <c r="E2061" s="51"/>
      <c r="F2061" s="348"/>
      <c r="G2061" s="349"/>
    </row>
    <row r="2062" spans="2:7" s="41" customFormat="1" ht="12" customHeight="1" x14ac:dyDescent="0.25">
      <c r="B2062" s="144"/>
      <c r="C2062" s="47"/>
      <c r="D2062" s="47"/>
      <c r="E2062" s="48"/>
      <c r="F2062" s="348"/>
      <c r="G2062" s="349"/>
    </row>
    <row r="2063" spans="2:7" s="41" customFormat="1" ht="12" customHeight="1" x14ac:dyDescent="0.25">
      <c r="B2063" s="142"/>
      <c r="C2063" s="50"/>
      <c r="D2063" s="50"/>
      <c r="E2063" s="51"/>
      <c r="F2063" s="348"/>
      <c r="G2063" s="349"/>
    </row>
    <row r="2064" spans="2:7" s="59" customFormat="1" ht="20.100000000000001" customHeight="1" x14ac:dyDescent="0.25">
      <c r="B2064" s="144"/>
      <c r="C2064" s="47"/>
      <c r="D2064" s="47"/>
      <c r="E2064" s="48"/>
      <c r="F2064" s="348"/>
      <c r="G2064" s="349"/>
    </row>
    <row r="2065" spans="2:12" s="1" customFormat="1" ht="12" customHeight="1" x14ac:dyDescent="0.2">
      <c r="B2065" s="142"/>
      <c r="C2065" s="50"/>
      <c r="D2065" s="50"/>
      <c r="E2065" s="51"/>
      <c r="F2065" s="348"/>
      <c r="G2065" s="349"/>
    </row>
    <row r="2066" spans="2:12" s="36" customFormat="1" ht="15" customHeight="1" x14ac:dyDescent="0.2">
      <c r="B2066" s="144"/>
      <c r="C2066" s="47"/>
      <c r="D2066" s="47"/>
      <c r="E2066" s="48"/>
      <c r="F2066" s="348"/>
      <c r="G2066" s="349"/>
    </row>
    <row r="2067" spans="2:12" s="36" customFormat="1" ht="15" customHeight="1" x14ac:dyDescent="0.2">
      <c r="B2067" s="142"/>
      <c r="C2067" s="50"/>
      <c r="D2067" s="50"/>
      <c r="E2067" s="51"/>
      <c r="F2067" s="348"/>
      <c r="G2067" s="349"/>
    </row>
    <row r="2068" spans="2:12" s="1" customFormat="1" ht="15" customHeight="1" x14ac:dyDescent="0.2">
      <c r="B2068" s="144"/>
      <c r="C2068" s="47"/>
      <c r="D2068" s="47"/>
      <c r="E2068" s="48"/>
      <c r="F2068" s="348"/>
      <c r="G2068" s="349"/>
    </row>
    <row r="2069" spans="2:12" s="41" customFormat="1" ht="14.25" customHeight="1" x14ac:dyDescent="0.25">
      <c r="B2069" s="142"/>
      <c r="C2069" s="50"/>
      <c r="D2069" s="50"/>
      <c r="E2069" s="51"/>
      <c r="F2069" s="348"/>
      <c r="G2069" s="349"/>
    </row>
    <row r="2070" spans="2:12" s="41" customFormat="1" ht="24" customHeight="1" x14ac:dyDescent="0.25">
      <c r="B2070" s="144"/>
      <c r="C2070" s="47"/>
      <c r="D2070" s="47"/>
      <c r="E2070" s="48"/>
      <c r="F2070" s="348"/>
      <c r="G2070" s="349"/>
    </row>
    <row r="2071" spans="2:12" s="41" customFormat="1" ht="12" customHeight="1" x14ac:dyDescent="0.25">
      <c r="B2071" s="142"/>
      <c r="C2071" s="50"/>
      <c r="D2071" s="50"/>
      <c r="E2071" s="51"/>
      <c r="F2071" s="348"/>
      <c r="G2071" s="349"/>
    </row>
    <row r="2072" spans="2:12" s="41" customFormat="1" ht="24" customHeight="1" x14ac:dyDescent="0.25">
      <c r="B2072" s="144"/>
      <c r="C2072" s="47"/>
      <c r="D2072" s="47"/>
      <c r="E2072" s="48"/>
      <c r="F2072" s="348"/>
      <c r="G2072" s="349"/>
    </row>
    <row r="2073" spans="2:12" s="41" customFormat="1" ht="12" customHeight="1" x14ac:dyDescent="0.25">
      <c r="B2073" s="60" t="s">
        <v>54</v>
      </c>
      <c r="C2073" s="61"/>
      <c r="D2073" s="61"/>
      <c r="E2073" s="62"/>
      <c r="F2073" s="354"/>
      <c r="G2073" s="355">
        <f>SUM(G2008:G2072)</f>
        <v>0</v>
      </c>
    </row>
    <row r="2074" spans="2:12" s="41" customFormat="1" ht="12" customHeight="1" x14ac:dyDescent="0.2">
      <c r="B2074" s="1"/>
      <c r="C2074" s="1"/>
      <c r="D2074" s="63">
        <f>+D2003+1</f>
        <v>36</v>
      </c>
      <c r="E2074" s="43"/>
      <c r="F2074" s="344"/>
      <c r="G2074" s="356"/>
    </row>
    <row r="2075" spans="2:12" s="41" customFormat="1" ht="12" customHeight="1" x14ac:dyDescent="0.2">
      <c r="B2075" s="72" t="s">
        <v>153</v>
      </c>
      <c r="C2075" s="36"/>
      <c r="D2075" s="36"/>
      <c r="E2075" s="39"/>
      <c r="F2075" s="342"/>
      <c r="G2075" s="343"/>
    </row>
    <row r="2076" spans="2:12" s="41" customFormat="1" ht="12" customHeight="1" x14ac:dyDescent="0.2">
      <c r="B2076" s="73" t="s">
        <v>154</v>
      </c>
      <c r="C2076" s="36"/>
      <c r="D2076" s="36"/>
      <c r="E2076" s="39"/>
      <c r="F2076" s="342"/>
      <c r="G2076" s="343"/>
    </row>
    <row r="2077" spans="2:12" s="41" customFormat="1" ht="12" customHeight="1" x14ac:dyDescent="0.2">
      <c r="B2077" s="1"/>
      <c r="C2077" s="1"/>
      <c r="D2077" s="63" t="s">
        <v>137</v>
      </c>
      <c r="E2077" s="43"/>
      <c r="F2077" s="344"/>
      <c r="G2077" s="356"/>
    </row>
    <row r="2078" spans="2:12" s="153" customFormat="1" ht="12" customHeight="1" x14ac:dyDescent="0.25">
      <c r="B2078" s="184" t="s">
        <v>845</v>
      </c>
      <c r="C2078" s="184" t="s">
        <v>846</v>
      </c>
      <c r="D2078" s="184" t="s">
        <v>139</v>
      </c>
      <c r="E2078" s="185" t="s">
        <v>139</v>
      </c>
      <c r="F2078" s="365"/>
      <c r="G2078" s="366" t="s">
        <v>2159</v>
      </c>
    </row>
    <row r="2079" spans="2:12" s="41" customFormat="1" ht="24" customHeight="1" x14ac:dyDescent="0.25">
      <c r="B2079" s="79">
        <v>1300</v>
      </c>
      <c r="C2079" s="422" t="s">
        <v>56</v>
      </c>
      <c r="D2079" s="422"/>
      <c r="E2079" s="422"/>
      <c r="F2079" s="154"/>
      <c r="G2079" s="367"/>
    </row>
    <row r="2080" spans="2:12" s="41" customFormat="1" ht="12" customHeight="1" x14ac:dyDescent="0.25">
      <c r="B2080" s="80"/>
      <c r="C2080" s="81"/>
      <c r="D2080" s="81"/>
      <c r="E2080" s="82"/>
      <c r="F2080" s="154"/>
      <c r="G2080" s="368"/>
      <c r="L2080" s="78"/>
    </row>
    <row r="2081" spans="2:7" s="41" customFormat="1" ht="12" x14ac:dyDescent="0.25">
      <c r="B2081" s="79">
        <v>1400</v>
      </c>
      <c r="C2081" s="422" t="s">
        <v>62</v>
      </c>
      <c r="D2081" s="422"/>
      <c r="E2081" s="422"/>
      <c r="F2081" s="154"/>
      <c r="G2081" s="367"/>
    </row>
    <row r="2082" spans="2:7" s="41" customFormat="1" ht="12" customHeight="1" x14ac:dyDescent="0.25">
      <c r="B2082" s="80"/>
      <c r="C2082" s="81"/>
      <c r="D2082" s="81"/>
      <c r="E2082" s="82"/>
      <c r="F2082" s="154"/>
      <c r="G2082" s="368"/>
    </row>
    <row r="2083" spans="2:7" s="41" customFormat="1" ht="12" customHeight="1" x14ac:dyDescent="0.25">
      <c r="B2083" s="79">
        <v>1500</v>
      </c>
      <c r="C2083" s="159" t="s">
        <v>161</v>
      </c>
      <c r="E2083" s="75"/>
      <c r="F2083" s="154"/>
      <c r="G2083" s="367"/>
    </row>
    <row r="2084" spans="2:7" s="41" customFormat="1" ht="12" x14ac:dyDescent="0.25">
      <c r="B2084" s="80"/>
      <c r="C2084" s="81"/>
      <c r="D2084" s="81"/>
      <c r="E2084" s="82"/>
      <c r="F2084" s="154"/>
      <c r="G2084" s="368"/>
    </row>
    <row r="2085" spans="2:7" s="41" customFormat="1" ht="12" customHeight="1" x14ac:dyDescent="0.25">
      <c r="B2085" s="79">
        <v>1600</v>
      </c>
      <c r="C2085" s="159" t="s">
        <v>847</v>
      </c>
      <c r="E2085" s="75"/>
      <c r="F2085" s="154"/>
      <c r="G2085" s="367">
        <v>0</v>
      </c>
    </row>
    <row r="2086" spans="2:7" s="41" customFormat="1" ht="12" customHeight="1" x14ac:dyDescent="0.25">
      <c r="B2086" s="80"/>
      <c r="C2086" s="81"/>
      <c r="D2086" s="81"/>
      <c r="E2086" s="82"/>
      <c r="F2086" s="154"/>
      <c r="G2086" s="368"/>
    </row>
    <row r="2087" spans="2:7" s="41" customFormat="1" ht="12" customHeight="1" x14ac:dyDescent="0.25">
      <c r="B2087" s="79">
        <v>1700</v>
      </c>
      <c r="C2087" s="159" t="s">
        <v>212</v>
      </c>
      <c r="E2087" s="75"/>
      <c r="F2087" s="154"/>
      <c r="G2087" s="367">
        <f>+G180</f>
        <v>0</v>
      </c>
    </row>
    <row r="2088" spans="2:7" s="41" customFormat="1" ht="12" customHeight="1" x14ac:dyDescent="0.25">
      <c r="B2088" s="80"/>
      <c r="C2088" s="81"/>
      <c r="D2088" s="81"/>
      <c r="E2088" s="82"/>
      <c r="F2088" s="154"/>
      <c r="G2088" s="368"/>
    </row>
    <row r="2089" spans="2:7" s="41" customFormat="1" ht="12" customHeight="1" x14ac:dyDescent="0.25">
      <c r="B2089" s="79">
        <v>1800</v>
      </c>
      <c r="C2089" s="159" t="s">
        <v>233</v>
      </c>
      <c r="E2089" s="75"/>
      <c r="F2089" s="154"/>
      <c r="G2089" s="367">
        <f>+G249</f>
        <v>0</v>
      </c>
    </row>
    <row r="2090" spans="2:7" s="41" customFormat="1" ht="12" x14ac:dyDescent="0.25">
      <c r="B2090" s="80"/>
      <c r="C2090" s="81"/>
      <c r="D2090" s="81"/>
      <c r="E2090" s="82"/>
      <c r="F2090" s="154"/>
      <c r="G2090" s="368"/>
    </row>
    <row r="2091" spans="2:7" s="41" customFormat="1" ht="12" customHeight="1" x14ac:dyDescent="0.25">
      <c r="B2091" s="79">
        <v>2100</v>
      </c>
      <c r="C2091" s="159" t="s">
        <v>270</v>
      </c>
      <c r="E2091" s="75"/>
      <c r="F2091" s="154"/>
      <c r="G2091" s="367">
        <f>+G378</f>
        <v>0</v>
      </c>
    </row>
    <row r="2092" spans="2:7" s="41" customFormat="1" ht="12" customHeight="1" x14ac:dyDescent="0.25">
      <c r="B2092" s="80"/>
      <c r="C2092" s="81"/>
      <c r="D2092" s="81"/>
      <c r="E2092" s="82"/>
      <c r="F2092" s="154"/>
      <c r="G2092" s="368"/>
    </row>
    <row r="2093" spans="2:7" s="41" customFormat="1" ht="12" customHeight="1" x14ac:dyDescent="0.25">
      <c r="B2093" s="79">
        <v>2200</v>
      </c>
      <c r="C2093" s="159" t="s">
        <v>321</v>
      </c>
      <c r="E2093" s="75"/>
      <c r="F2093" s="154"/>
      <c r="G2093" s="367">
        <f>+G501</f>
        <v>0</v>
      </c>
    </row>
    <row r="2094" spans="2:7" s="41" customFormat="1" ht="12" customHeight="1" x14ac:dyDescent="0.25">
      <c r="B2094" s="80"/>
      <c r="C2094" s="81"/>
      <c r="D2094" s="81"/>
      <c r="E2094" s="82"/>
      <c r="F2094" s="154"/>
      <c r="G2094" s="368"/>
    </row>
    <row r="2095" spans="2:7" s="41" customFormat="1" ht="26.25" customHeight="1" x14ac:dyDescent="0.25">
      <c r="B2095" s="79">
        <v>2300</v>
      </c>
      <c r="C2095" s="422" t="s">
        <v>378</v>
      </c>
      <c r="D2095" s="422"/>
      <c r="E2095" s="422"/>
      <c r="F2095" s="154"/>
      <c r="G2095" s="367">
        <f>+G635</f>
        <v>0</v>
      </c>
    </row>
    <row r="2096" spans="2:7" s="41" customFormat="1" ht="12" customHeight="1" x14ac:dyDescent="0.25">
      <c r="B2096" s="80"/>
      <c r="C2096" s="81"/>
      <c r="D2096" s="81"/>
      <c r="E2096" s="82"/>
      <c r="F2096" s="154"/>
      <c r="G2096" s="368"/>
    </row>
    <row r="2097" spans="2:7" s="41" customFormat="1" ht="12" customHeight="1" x14ac:dyDescent="0.25">
      <c r="B2097" s="79">
        <v>3100</v>
      </c>
      <c r="C2097" s="159" t="s">
        <v>433</v>
      </c>
      <c r="E2097" s="75"/>
      <c r="F2097" s="154"/>
      <c r="G2097" s="367"/>
    </row>
    <row r="2098" spans="2:7" s="41" customFormat="1" ht="12" customHeight="1" x14ac:dyDescent="0.25">
      <c r="B2098" s="80"/>
      <c r="C2098" s="81"/>
      <c r="D2098" s="81"/>
      <c r="E2098" s="82"/>
      <c r="F2098" s="154"/>
      <c r="G2098" s="368"/>
    </row>
    <row r="2099" spans="2:7" s="41" customFormat="1" ht="28.5" customHeight="1" x14ac:dyDescent="0.25">
      <c r="B2099" s="79">
        <v>3200</v>
      </c>
      <c r="C2099" s="422" t="s">
        <v>848</v>
      </c>
      <c r="D2099" s="422"/>
      <c r="E2099" s="422"/>
      <c r="F2099" s="154"/>
      <c r="G2099" s="367">
        <f>+G775</f>
        <v>0</v>
      </c>
    </row>
    <row r="2100" spans="2:7" s="41" customFormat="1" ht="12" customHeight="1" x14ac:dyDescent="0.25">
      <c r="B2100" s="80"/>
      <c r="C2100" s="81"/>
      <c r="D2100" s="81"/>
      <c r="E2100" s="82"/>
      <c r="F2100" s="154"/>
      <c r="G2100" s="368"/>
    </row>
    <row r="2101" spans="2:7" s="41" customFormat="1" ht="12" customHeight="1" x14ac:dyDescent="0.25">
      <c r="B2101" s="79">
        <v>3300</v>
      </c>
      <c r="C2101" s="159" t="s">
        <v>458</v>
      </c>
      <c r="E2101" s="75"/>
      <c r="F2101" s="154"/>
      <c r="G2101" s="367">
        <f>+G963</f>
        <v>0</v>
      </c>
    </row>
    <row r="2102" spans="2:7" s="41" customFormat="1" ht="12" customHeight="1" x14ac:dyDescent="0.25">
      <c r="B2102" s="80"/>
      <c r="C2102" s="81"/>
      <c r="D2102" s="81"/>
      <c r="E2102" s="82"/>
      <c r="F2102" s="154"/>
      <c r="G2102" s="368"/>
    </row>
    <row r="2103" spans="2:7" s="41" customFormat="1" ht="12" customHeight="1" x14ac:dyDescent="0.25">
      <c r="B2103" s="79">
        <v>3400</v>
      </c>
      <c r="C2103" s="159" t="s">
        <v>534</v>
      </c>
      <c r="E2103" s="75"/>
      <c r="F2103" s="154"/>
      <c r="G2103" s="367">
        <f>+G1064</f>
        <v>0</v>
      </c>
    </row>
    <row r="2104" spans="2:7" s="41" customFormat="1" ht="12" customHeight="1" x14ac:dyDescent="0.25">
      <c r="B2104" s="80"/>
      <c r="C2104" s="81"/>
      <c r="D2104" s="81"/>
      <c r="E2104" s="82"/>
      <c r="F2104" s="154"/>
      <c r="G2104" s="368"/>
    </row>
    <row r="2105" spans="2:7" s="41" customFormat="1" ht="12" customHeight="1" x14ac:dyDescent="0.25">
      <c r="B2105" s="79">
        <v>3500</v>
      </c>
      <c r="C2105" s="159" t="s">
        <v>557</v>
      </c>
      <c r="E2105" s="75"/>
      <c r="F2105" s="154"/>
      <c r="G2105" s="367">
        <f>+G1135</f>
        <v>0</v>
      </c>
    </row>
    <row r="2106" spans="2:7" s="41" customFormat="1" ht="12" customHeight="1" x14ac:dyDescent="0.25">
      <c r="B2106" s="80"/>
      <c r="C2106" s="81"/>
      <c r="D2106" s="81"/>
      <c r="E2106" s="82"/>
      <c r="F2106" s="154"/>
      <c r="G2106" s="368"/>
    </row>
    <row r="2107" spans="2:7" s="41" customFormat="1" ht="12" customHeight="1" x14ac:dyDescent="0.25">
      <c r="B2107" s="79">
        <v>3600</v>
      </c>
      <c r="C2107" s="159" t="s">
        <v>849</v>
      </c>
      <c r="E2107" s="75"/>
      <c r="F2107" s="154"/>
      <c r="G2107" s="367">
        <f>+G1188</f>
        <v>0</v>
      </c>
    </row>
    <row r="2108" spans="2:7" s="41" customFormat="1" ht="12" customHeight="1" x14ac:dyDescent="0.25">
      <c r="B2108" s="80"/>
      <c r="C2108" s="81"/>
      <c r="D2108" s="81"/>
      <c r="E2108" s="82"/>
      <c r="F2108" s="154"/>
      <c r="G2108" s="368"/>
    </row>
    <row r="2109" spans="2:7" s="41" customFormat="1" ht="12" customHeight="1" x14ac:dyDescent="0.25">
      <c r="B2109" s="79">
        <v>4100</v>
      </c>
      <c r="C2109" s="159" t="s">
        <v>603</v>
      </c>
      <c r="E2109" s="75"/>
      <c r="F2109" s="154"/>
      <c r="G2109" s="367">
        <f>+G1259</f>
        <v>0</v>
      </c>
    </row>
    <row r="2110" spans="2:7" s="41" customFormat="1" ht="12" customHeight="1" x14ac:dyDescent="0.25">
      <c r="B2110" s="80"/>
      <c r="C2110" s="81"/>
      <c r="D2110" s="81"/>
      <c r="E2110" s="82"/>
      <c r="F2110" s="154"/>
      <c r="G2110" s="368"/>
    </row>
    <row r="2111" spans="2:7" s="41" customFormat="1" ht="12" customHeight="1" x14ac:dyDescent="0.25">
      <c r="B2111" s="79">
        <v>4200</v>
      </c>
      <c r="C2111" s="159" t="s">
        <v>612</v>
      </c>
      <c r="E2111" s="75"/>
      <c r="F2111" s="154"/>
      <c r="G2111" s="367">
        <f>+G1328</f>
        <v>0</v>
      </c>
    </row>
    <row r="2112" spans="2:7" s="41" customFormat="1" ht="12" customHeight="1" x14ac:dyDescent="0.25">
      <c r="B2112" s="80"/>
      <c r="C2112" s="81"/>
      <c r="D2112" s="81"/>
      <c r="E2112" s="82"/>
      <c r="F2112" s="154"/>
      <c r="G2112" s="368"/>
    </row>
    <row r="2113" spans="2:7" s="41" customFormat="1" ht="12" customHeight="1" x14ac:dyDescent="0.25">
      <c r="B2113" s="79">
        <v>4700</v>
      </c>
      <c r="C2113" s="159" t="s">
        <v>637</v>
      </c>
      <c r="E2113" s="75"/>
      <c r="F2113" s="154"/>
      <c r="G2113" s="367">
        <f>+G1400</f>
        <v>0</v>
      </c>
    </row>
    <row r="2114" spans="2:7" s="41" customFormat="1" ht="12" customHeight="1" x14ac:dyDescent="0.25">
      <c r="B2114" s="80"/>
      <c r="C2114" s="81"/>
      <c r="D2114" s="81"/>
      <c r="E2114" s="82"/>
      <c r="F2114" s="154"/>
      <c r="G2114" s="368"/>
    </row>
    <row r="2115" spans="2:7" s="41" customFormat="1" ht="12" customHeight="1" x14ac:dyDescent="0.25">
      <c r="B2115" s="79">
        <v>5100</v>
      </c>
      <c r="C2115" s="159" t="s">
        <v>653</v>
      </c>
      <c r="E2115" s="75"/>
      <c r="F2115" s="154"/>
      <c r="G2115" s="367">
        <f>+G1469</f>
        <v>0</v>
      </c>
    </row>
    <row r="2116" spans="2:7" s="41" customFormat="1" ht="12" customHeight="1" x14ac:dyDescent="0.25">
      <c r="B2116" s="80"/>
      <c r="C2116" s="81"/>
      <c r="D2116" s="81"/>
      <c r="E2116" s="82"/>
      <c r="F2116" s="154"/>
      <c r="G2116" s="368"/>
    </row>
    <row r="2117" spans="2:7" s="41" customFormat="1" ht="12" customHeight="1" x14ac:dyDescent="0.25">
      <c r="B2117" s="79">
        <v>5200</v>
      </c>
      <c r="C2117" s="159" t="s">
        <v>674</v>
      </c>
      <c r="E2117" s="75"/>
      <c r="F2117" s="154"/>
      <c r="G2117" s="367">
        <f>+G1538</f>
        <v>0</v>
      </c>
    </row>
    <row r="2118" spans="2:7" s="41" customFormat="1" ht="12" customHeight="1" x14ac:dyDescent="0.25">
      <c r="B2118" s="80"/>
      <c r="C2118" s="81"/>
      <c r="D2118" s="81"/>
      <c r="E2118" s="82"/>
      <c r="F2118" s="154"/>
      <c r="G2118" s="368"/>
    </row>
    <row r="2119" spans="2:7" s="41" customFormat="1" ht="12" customHeight="1" x14ac:dyDescent="0.25">
      <c r="B2119" s="79">
        <v>5300</v>
      </c>
      <c r="C2119" s="159" t="s">
        <v>690</v>
      </c>
      <c r="E2119" s="75"/>
      <c r="F2119" s="154"/>
      <c r="G2119" s="367">
        <f>+G1610</f>
        <v>0</v>
      </c>
    </row>
    <row r="2120" spans="2:7" s="41" customFormat="1" ht="12" x14ac:dyDescent="0.25">
      <c r="B2120" s="80"/>
      <c r="C2120" s="81"/>
      <c r="D2120" s="81"/>
      <c r="E2120" s="82"/>
      <c r="F2120" s="154"/>
      <c r="G2120" s="368"/>
    </row>
    <row r="2121" spans="2:7" s="41" customFormat="1" ht="12" customHeight="1" x14ac:dyDescent="0.25">
      <c r="B2121" s="79">
        <v>5400</v>
      </c>
      <c r="C2121" s="159" t="s">
        <v>694</v>
      </c>
      <c r="E2121" s="75"/>
      <c r="F2121" s="154"/>
      <c r="G2121" s="367">
        <f>+G1676</f>
        <v>0</v>
      </c>
    </row>
    <row r="2122" spans="2:7" s="41" customFormat="1" ht="12" customHeight="1" x14ac:dyDescent="0.25">
      <c r="B2122" s="80"/>
      <c r="C2122" s="81"/>
      <c r="D2122" s="81"/>
      <c r="E2122" s="82"/>
      <c r="F2122" s="154"/>
      <c r="G2122" s="368"/>
    </row>
    <row r="2123" spans="2:7" s="41" customFormat="1" ht="12" customHeight="1" x14ac:dyDescent="0.25">
      <c r="B2123" s="79">
        <v>5500</v>
      </c>
      <c r="C2123" s="159" t="s">
        <v>715</v>
      </c>
      <c r="E2123" s="75"/>
      <c r="F2123" s="154"/>
      <c r="G2123" s="367">
        <f>+G1738</f>
        <v>0</v>
      </c>
    </row>
    <row r="2124" spans="2:7" s="41" customFormat="1" ht="12" customHeight="1" x14ac:dyDescent="0.25">
      <c r="B2124" s="80"/>
      <c r="C2124" s="81"/>
      <c r="D2124" s="81"/>
      <c r="E2124" s="82"/>
      <c r="F2124" s="154"/>
      <c r="G2124" s="368"/>
    </row>
    <row r="2125" spans="2:7" s="41" customFormat="1" ht="12" customHeight="1" x14ac:dyDescent="0.25">
      <c r="B2125" s="79">
        <v>5600</v>
      </c>
      <c r="C2125" s="159" t="s">
        <v>730</v>
      </c>
      <c r="E2125" s="75"/>
      <c r="F2125" s="154"/>
      <c r="G2125" s="367">
        <f>+G1805</f>
        <v>0</v>
      </c>
    </row>
    <row r="2126" spans="2:7" s="41" customFormat="1" ht="12" customHeight="1" x14ac:dyDescent="0.25">
      <c r="B2126" s="80"/>
      <c r="C2126" s="81"/>
      <c r="D2126" s="81"/>
      <c r="E2126" s="82"/>
      <c r="F2126" s="154"/>
      <c r="G2126" s="368"/>
    </row>
    <row r="2127" spans="2:7" s="41" customFormat="1" ht="12" customHeight="1" x14ac:dyDescent="0.25">
      <c r="B2127" s="79">
        <v>5700</v>
      </c>
      <c r="C2127" s="159" t="s">
        <v>764</v>
      </c>
      <c r="E2127" s="75"/>
      <c r="F2127" s="154"/>
      <c r="G2127" s="367">
        <f>+G1874</f>
        <v>0</v>
      </c>
    </row>
    <row r="2128" spans="2:7" s="41" customFormat="1" ht="12" customHeight="1" x14ac:dyDescent="0.25">
      <c r="B2128" s="80"/>
      <c r="C2128" s="81"/>
      <c r="D2128" s="81"/>
      <c r="E2128" s="82"/>
      <c r="F2128" s="154"/>
      <c r="G2128" s="368"/>
    </row>
    <row r="2129" spans="2:8" s="41" customFormat="1" ht="12" customHeight="1" x14ac:dyDescent="0.25">
      <c r="B2129" s="79">
        <v>5800</v>
      </c>
      <c r="C2129" s="159" t="s">
        <v>795</v>
      </c>
      <c r="E2129" s="75"/>
      <c r="F2129" s="154"/>
      <c r="G2129" s="367">
        <f>+G2002</f>
        <v>0</v>
      </c>
    </row>
    <row r="2130" spans="2:8" s="59" customFormat="1" ht="12" x14ac:dyDescent="0.25">
      <c r="B2130" s="80"/>
      <c r="C2130" s="81"/>
      <c r="D2130" s="81"/>
      <c r="E2130" s="82"/>
      <c r="F2130" s="154"/>
      <c r="G2130" s="368"/>
    </row>
    <row r="2131" spans="2:8" s="1" customFormat="1" ht="12" customHeight="1" x14ac:dyDescent="0.2">
      <c r="B2131" s="79">
        <v>5900</v>
      </c>
      <c r="C2131" s="422" t="s">
        <v>838</v>
      </c>
      <c r="D2131" s="422"/>
      <c r="E2131" s="422"/>
      <c r="F2131" s="344"/>
      <c r="G2131" s="367">
        <f>+G2073</f>
        <v>0</v>
      </c>
    </row>
    <row r="2132" spans="2:8" s="36" customFormat="1" ht="15" customHeight="1" x14ac:dyDescent="0.2">
      <c r="B2132" s="81"/>
      <c r="C2132" s="81"/>
      <c r="D2132" s="81"/>
      <c r="E2132" s="82"/>
      <c r="F2132" s="154"/>
      <c r="G2132" s="368"/>
    </row>
    <row r="2133" spans="2:8" s="36" customFormat="1" ht="15" customHeight="1" x14ac:dyDescent="0.2">
      <c r="B2133" s="41"/>
      <c r="C2133" s="159" t="s">
        <v>850</v>
      </c>
      <c r="D2133" s="41"/>
      <c r="E2133" s="75"/>
      <c r="F2133" s="154"/>
      <c r="G2133" s="369"/>
      <c r="H2133" s="40"/>
    </row>
    <row r="2134" spans="2:8" s="1" customFormat="1" ht="15" customHeight="1" x14ac:dyDescent="0.2">
      <c r="B2134" s="81"/>
      <c r="C2134" s="81"/>
      <c r="D2134" s="81"/>
      <c r="E2134" s="82"/>
      <c r="F2134" s="154"/>
      <c r="G2134" s="368"/>
      <c r="H2134" s="64"/>
    </row>
    <row r="2135" spans="2:8" s="41" customFormat="1" ht="14.25" hidden="1" customHeight="1" x14ac:dyDescent="0.25">
      <c r="C2135" s="159" t="s">
        <v>1305</v>
      </c>
      <c r="E2135" s="75"/>
      <c r="F2135" s="154"/>
      <c r="G2135" s="367">
        <f>G2133*0.15</f>
        <v>0</v>
      </c>
    </row>
    <row r="2136" spans="2:8" s="59" customFormat="1" ht="12" hidden="1" x14ac:dyDescent="0.25">
      <c r="B2136" s="68" t="s">
        <v>143</v>
      </c>
      <c r="E2136" s="69"/>
      <c r="F2136" s="361"/>
      <c r="G2136" s="370">
        <f>G2133+G2135</f>
        <v>0</v>
      </c>
    </row>
    <row r="2137" spans="2:8" s="41" customFormat="1" ht="12" customHeight="1" x14ac:dyDescent="0.25">
      <c r="C2137" s="159"/>
      <c r="E2137" s="75"/>
      <c r="F2137" s="154"/>
      <c r="G2137" s="367"/>
    </row>
    <row r="2138" spans="2:8" s="41" customFormat="1" ht="12" customHeight="1" x14ac:dyDescent="0.25">
      <c r="B2138" s="81"/>
      <c r="C2138" s="81"/>
      <c r="D2138" s="81"/>
      <c r="E2138" s="82"/>
      <c r="F2138" s="154"/>
      <c r="G2138" s="368"/>
    </row>
    <row r="2139" spans="2:8" s="41" customFormat="1" ht="12" customHeight="1" x14ac:dyDescent="0.25">
      <c r="B2139" s="68" t="s">
        <v>42</v>
      </c>
      <c r="C2139" s="59"/>
      <c r="D2139" s="59"/>
      <c r="E2139" s="69"/>
      <c r="F2139" s="361"/>
      <c r="G2139" s="370"/>
    </row>
    <row r="2140" spans="2:8" s="41" customFormat="1" ht="12" customHeight="1" x14ac:dyDescent="0.2">
      <c r="B2140" s="1"/>
      <c r="C2140" s="1"/>
      <c r="D2140" s="63">
        <f>+D2074+1</f>
        <v>37</v>
      </c>
      <c r="E2140" s="43"/>
      <c r="F2140" s="344"/>
      <c r="G2140" s="356"/>
    </row>
    <row r="2143" spans="2:8" x14ac:dyDescent="0.25">
      <c r="B2143" s="41"/>
      <c r="C2143" s="41"/>
      <c r="D2143" s="41"/>
      <c r="E2143" s="75"/>
      <c r="F2143" s="154"/>
      <c r="G2143" s="368"/>
    </row>
    <row r="2144" spans="2:8" x14ac:dyDescent="0.25">
      <c r="B2144" s="41"/>
      <c r="C2144" s="41"/>
      <c r="D2144" s="41"/>
      <c r="E2144" s="75"/>
      <c r="F2144" s="154"/>
      <c r="G2144" s="368"/>
    </row>
    <row r="2145" spans="2:7" x14ac:dyDescent="0.25">
      <c r="B2145" s="41"/>
      <c r="C2145" s="41"/>
      <c r="D2145" s="41"/>
      <c r="E2145" s="75"/>
      <c r="F2145" s="154"/>
      <c r="G2145" s="368"/>
    </row>
    <row r="2146" spans="2:7" x14ac:dyDescent="0.25">
      <c r="B2146" s="41"/>
      <c r="C2146" s="41"/>
      <c r="D2146" s="41"/>
      <c r="E2146" s="75"/>
      <c r="F2146" s="154"/>
      <c r="G2146" s="368"/>
    </row>
    <row r="2147" spans="2:7" x14ac:dyDescent="0.25">
      <c r="B2147" s="41"/>
      <c r="C2147" s="41"/>
      <c r="D2147" s="41"/>
      <c r="E2147" s="75"/>
      <c r="F2147" s="154"/>
      <c r="G2147" s="368"/>
    </row>
    <row r="2148" spans="2:7" x14ac:dyDescent="0.25">
      <c r="B2148" s="41"/>
      <c r="C2148" s="41"/>
      <c r="D2148" s="41"/>
      <c r="E2148" s="75"/>
      <c r="F2148" s="154"/>
      <c r="G2148" s="368"/>
    </row>
    <row r="2149" spans="2:7" x14ac:dyDescent="0.2">
      <c r="B2149" s="1"/>
      <c r="C2149" s="1"/>
      <c r="D2149" s="63"/>
      <c r="E2149" s="43"/>
      <c r="F2149" s="344"/>
      <c r="G2149" s="356"/>
    </row>
  </sheetData>
  <mergeCells count="5">
    <mergeCell ref="C2079:E2079"/>
    <mergeCell ref="C2081:E2081"/>
    <mergeCell ref="C2095:E2095"/>
    <mergeCell ref="C2099:E2099"/>
    <mergeCell ref="C2131:E2131"/>
  </mergeCells>
  <pageMargins left="0.59027779999999996" right="0.27569440000000001" top="0.39374999999999999" bottom="0.39374999999999999" header="0.3" footer="0.3"/>
  <pageSetup paperSize="9" scale="86" orientation="portrait" r:id="rId1"/>
  <rowBreaks count="33" manualBreakCount="33">
    <brk id="60" max="8" man="1"/>
    <brk id="114" max="8" man="1"/>
    <brk id="181" max="8" man="1"/>
    <brk id="250" max="8" man="1"/>
    <brk id="314" max="8" man="1"/>
    <brk id="379" max="8" man="1"/>
    <brk id="446" max="8" man="1"/>
    <brk id="502" max="8" man="1"/>
    <brk id="572" max="8" man="1"/>
    <brk id="636" max="8" man="1"/>
    <brk id="707" max="8" man="1"/>
    <brk id="776" max="8" man="1"/>
    <brk id="840" max="8" man="1"/>
    <brk id="899" max="8" man="1"/>
    <brk id="964" max="8" man="1"/>
    <brk id="1018" max="8" man="1"/>
    <brk id="1065" max="8" man="1"/>
    <brk id="1136" max="8" man="1"/>
    <brk id="1189" max="8" man="1"/>
    <brk id="1260" max="8" man="1"/>
    <brk id="1329" max="8" man="1"/>
    <brk id="1401" max="8" man="1"/>
    <brk id="1470" max="8" man="1"/>
    <brk id="1539" max="8" man="1"/>
    <brk id="1611" max="8" man="1"/>
    <brk id="1677" max="8" man="1"/>
    <brk id="1739" max="8" man="1"/>
    <brk id="1806" max="8" man="1"/>
    <brk id="1875" max="8" man="1"/>
    <brk id="1940" max="8" man="1"/>
    <brk id="2003" max="8" man="1"/>
    <brk id="2074" max="8" man="1"/>
    <brk id="21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0F709-056B-4034-8550-005FE063FEB8}">
  <dimension ref="A1:H835"/>
  <sheetViews>
    <sheetView showGridLines="0" view="pageBreakPreview" topLeftCell="B129" zoomScaleNormal="100" zoomScaleSheetLayoutView="100" workbookViewId="0">
      <selection activeCell="H817" sqref="H1:R1048576"/>
    </sheetView>
  </sheetViews>
  <sheetFormatPr defaultRowHeight="15" x14ac:dyDescent="0.25"/>
  <cols>
    <col min="1" max="1" width="5.42578125" style="26" hidden="1" customWidth="1"/>
    <col min="2" max="2" width="10.85546875" style="26" customWidth="1"/>
    <col min="3" max="3" width="48.5703125" style="26" customWidth="1"/>
    <col min="4" max="4" width="6.42578125" style="26" customWidth="1"/>
    <col min="5" max="5" width="10.85546875" style="26" customWidth="1"/>
    <col min="6" max="6" width="10.85546875" style="85" customWidth="1"/>
    <col min="7" max="7" width="13.7109375" style="85" bestFit="1" customWidth="1"/>
    <col min="8" max="16384" width="9.140625" style="26"/>
  </cols>
  <sheetData>
    <row r="1" spans="1:7" s="86" customFormat="1" ht="15" customHeight="1" x14ac:dyDescent="0.2">
      <c r="F1" s="379"/>
      <c r="G1" s="379"/>
    </row>
    <row r="2" spans="1:7" s="87" customFormat="1" ht="15.4" customHeight="1" x14ac:dyDescent="0.25">
      <c r="B2" s="88" t="s">
        <v>155</v>
      </c>
      <c r="C2" s="88" t="s">
        <v>156</v>
      </c>
      <c r="D2" s="88" t="s">
        <v>157</v>
      </c>
      <c r="E2" s="88" t="s">
        <v>158</v>
      </c>
      <c r="F2" s="380" t="s">
        <v>159</v>
      </c>
      <c r="G2" s="380" t="s">
        <v>1309</v>
      </c>
    </row>
    <row r="3" spans="1:7" s="87" customFormat="1" ht="12" customHeight="1" x14ac:dyDescent="0.25">
      <c r="A3" s="87">
        <v>1688</v>
      </c>
      <c r="B3" s="89" t="s">
        <v>636</v>
      </c>
      <c r="C3" s="90" t="s">
        <v>637</v>
      </c>
      <c r="D3" s="91"/>
      <c r="E3" s="91"/>
      <c r="F3" s="381"/>
      <c r="G3" s="381"/>
    </row>
    <row r="4" spans="1:7" s="87" customFormat="1" ht="12" customHeight="1" x14ac:dyDescent="0.25">
      <c r="B4" s="92"/>
      <c r="C4" s="93"/>
      <c r="D4" s="93"/>
      <c r="E4" s="93"/>
      <c r="F4" s="382"/>
      <c r="G4" s="382"/>
    </row>
    <row r="5" spans="1:7" s="87" customFormat="1" ht="24" customHeight="1" x14ac:dyDescent="0.25">
      <c r="A5" s="87">
        <v>1689</v>
      </c>
      <c r="B5" s="89" t="s">
        <v>638</v>
      </c>
      <c r="C5" s="90" t="s">
        <v>851</v>
      </c>
      <c r="D5" s="91"/>
      <c r="E5" s="91"/>
      <c r="F5" s="381"/>
      <c r="G5" s="381"/>
    </row>
    <row r="6" spans="1:7" s="87" customFormat="1" ht="12" customHeight="1" x14ac:dyDescent="0.25">
      <c r="B6" s="92"/>
      <c r="C6" s="93"/>
      <c r="D6" s="93"/>
      <c r="E6" s="93"/>
      <c r="F6" s="382"/>
      <c r="G6" s="382"/>
    </row>
    <row r="7" spans="1:7" s="87" customFormat="1" ht="12" customHeight="1" x14ac:dyDescent="0.25">
      <c r="A7" s="87">
        <v>1692</v>
      </c>
      <c r="B7" s="94"/>
      <c r="C7" s="90" t="s">
        <v>852</v>
      </c>
      <c r="D7" s="95" t="s">
        <v>347</v>
      </c>
      <c r="E7" s="96">
        <v>62.5</v>
      </c>
      <c r="F7" s="383"/>
      <c r="G7" s="383">
        <f>E7*F7</f>
        <v>0</v>
      </c>
    </row>
    <row r="8" spans="1:7" s="87" customFormat="1" ht="12" customHeight="1" x14ac:dyDescent="0.25">
      <c r="B8" s="92"/>
      <c r="C8" s="93"/>
      <c r="D8" s="93"/>
      <c r="E8" s="93"/>
      <c r="F8" s="382"/>
      <c r="G8" s="382"/>
    </row>
    <row r="9" spans="1:7" s="87" customFormat="1" ht="12" customHeight="1" x14ac:dyDescent="0.25">
      <c r="A9" s="87">
        <v>1741</v>
      </c>
      <c r="B9" s="89" t="s">
        <v>641</v>
      </c>
      <c r="C9" s="90" t="s">
        <v>853</v>
      </c>
      <c r="D9" s="95" t="s">
        <v>347</v>
      </c>
      <c r="E9" s="96">
        <v>6</v>
      </c>
      <c r="F9" s="383"/>
      <c r="G9" s="383">
        <f>E9*F9</f>
        <v>0</v>
      </c>
    </row>
    <row r="10" spans="1:7" s="87" customFormat="1" ht="12" customHeight="1" x14ac:dyDescent="0.25">
      <c r="B10" s="92"/>
      <c r="C10" s="93"/>
      <c r="D10" s="93"/>
      <c r="E10" s="93"/>
      <c r="F10" s="382"/>
      <c r="G10" s="382"/>
    </row>
    <row r="11" spans="1:7" s="87" customFormat="1" ht="12" customHeight="1" x14ac:dyDescent="0.25">
      <c r="A11" s="87">
        <v>2895</v>
      </c>
      <c r="B11" s="89" t="s">
        <v>644</v>
      </c>
      <c r="C11" s="90" t="s">
        <v>621</v>
      </c>
      <c r="D11" s="95" t="s">
        <v>573</v>
      </c>
      <c r="E11" s="96">
        <v>375</v>
      </c>
      <c r="F11" s="383"/>
      <c r="G11" s="383">
        <f>E11*F11</f>
        <v>0</v>
      </c>
    </row>
    <row r="12" spans="1:7" s="87" customFormat="1" ht="12" customHeight="1" x14ac:dyDescent="0.25">
      <c r="B12" s="92"/>
      <c r="C12" s="93"/>
      <c r="D12" s="93"/>
      <c r="E12" s="93"/>
      <c r="F12" s="382"/>
      <c r="G12" s="382"/>
    </row>
    <row r="13" spans="1:7" s="87" customFormat="1" ht="12" customHeight="1" x14ac:dyDescent="0.25">
      <c r="B13" s="94"/>
      <c r="C13" s="91"/>
      <c r="D13" s="91"/>
      <c r="E13" s="91"/>
      <c r="F13" s="381"/>
      <c r="G13" s="381"/>
    </row>
    <row r="14" spans="1:7" s="87" customFormat="1" ht="12" customHeight="1" x14ac:dyDescent="0.25">
      <c r="B14" s="92"/>
      <c r="C14" s="93"/>
      <c r="D14" s="93"/>
      <c r="E14" s="93"/>
      <c r="F14" s="382"/>
      <c r="G14" s="382"/>
    </row>
    <row r="15" spans="1:7" s="87" customFormat="1" ht="12" customHeight="1" x14ac:dyDescent="0.25">
      <c r="B15" s="94"/>
      <c r="C15" s="91"/>
      <c r="D15" s="91"/>
      <c r="E15" s="91"/>
      <c r="F15" s="381"/>
      <c r="G15" s="381"/>
    </row>
    <row r="16" spans="1:7" s="87" customFormat="1" ht="12" customHeight="1" x14ac:dyDescent="0.25">
      <c r="B16" s="92"/>
      <c r="C16" s="93"/>
      <c r="D16" s="93"/>
      <c r="E16" s="93"/>
      <c r="F16" s="382"/>
      <c r="G16" s="382"/>
    </row>
    <row r="17" spans="2:7" s="87" customFormat="1" ht="12" customHeight="1" x14ac:dyDescent="0.25">
      <c r="B17" s="94"/>
      <c r="C17" s="91"/>
      <c r="D17" s="91"/>
      <c r="E17" s="91"/>
      <c r="F17" s="381"/>
      <c r="G17" s="381"/>
    </row>
    <row r="18" spans="2:7" s="87" customFormat="1" ht="12" customHeight="1" x14ac:dyDescent="0.25">
      <c r="B18" s="92"/>
      <c r="C18" s="93"/>
      <c r="D18" s="93"/>
      <c r="E18" s="93"/>
      <c r="F18" s="382"/>
      <c r="G18" s="382"/>
    </row>
    <row r="19" spans="2:7" s="87" customFormat="1" ht="12" customHeight="1" x14ac:dyDescent="0.25">
      <c r="B19" s="94"/>
      <c r="C19" s="91"/>
      <c r="D19" s="91"/>
      <c r="E19" s="91"/>
      <c r="F19" s="381"/>
      <c r="G19" s="381"/>
    </row>
    <row r="20" spans="2:7" s="87" customFormat="1" ht="12" customHeight="1" x14ac:dyDescent="0.25">
      <c r="B20" s="92"/>
      <c r="C20" s="93"/>
      <c r="D20" s="93"/>
      <c r="E20" s="93"/>
      <c r="F20" s="382"/>
      <c r="G20" s="382"/>
    </row>
    <row r="21" spans="2:7" s="87" customFormat="1" ht="12" customHeight="1" x14ac:dyDescent="0.25">
      <c r="B21" s="94"/>
      <c r="C21" s="91"/>
      <c r="D21" s="91"/>
      <c r="E21" s="91"/>
      <c r="F21" s="381"/>
      <c r="G21" s="381"/>
    </row>
    <row r="22" spans="2:7" s="87" customFormat="1" ht="12" customHeight="1" x14ac:dyDescent="0.25">
      <c r="B22" s="92"/>
      <c r="C22" s="93"/>
      <c r="D22" s="93"/>
      <c r="E22" s="93"/>
      <c r="F22" s="382"/>
      <c r="G22" s="382"/>
    </row>
    <row r="23" spans="2:7" s="87" customFormat="1" ht="12" customHeight="1" x14ac:dyDescent="0.25">
      <c r="B23" s="94"/>
      <c r="C23" s="91"/>
      <c r="D23" s="91"/>
      <c r="E23" s="91"/>
      <c r="F23" s="381"/>
      <c r="G23" s="381"/>
    </row>
    <row r="24" spans="2:7" s="87" customFormat="1" ht="12" customHeight="1" x14ac:dyDescent="0.25">
      <c r="B24" s="92"/>
      <c r="C24" s="93"/>
      <c r="D24" s="93"/>
      <c r="E24" s="93"/>
      <c r="F24" s="382"/>
      <c r="G24" s="382"/>
    </row>
    <row r="25" spans="2:7" s="87" customFormat="1" ht="12" customHeight="1" x14ac:dyDescent="0.25">
      <c r="B25" s="94"/>
      <c r="C25" s="91"/>
      <c r="D25" s="91"/>
      <c r="E25" s="91"/>
      <c r="F25" s="381"/>
      <c r="G25" s="381"/>
    </row>
    <row r="26" spans="2:7" s="87" customFormat="1" ht="12" customHeight="1" x14ac:dyDescent="0.25">
      <c r="B26" s="92"/>
      <c r="C26" s="93"/>
      <c r="D26" s="93"/>
      <c r="E26" s="93"/>
      <c r="F26" s="382"/>
      <c r="G26" s="382"/>
    </row>
    <row r="27" spans="2:7" s="87" customFormat="1" ht="12" customHeight="1" x14ac:dyDescent="0.25">
      <c r="B27" s="94"/>
      <c r="C27" s="91"/>
      <c r="D27" s="91"/>
      <c r="E27" s="91"/>
      <c r="F27" s="381"/>
      <c r="G27" s="381"/>
    </row>
    <row r="28" spans="2:7" s="87" customFormat="1" ht="12" customHeight="1" x14ac:dyDescent="0.25">
      <c r="B28" s="92"/>
      <c r="C28" s="93"/>
      <c r="D28" s="93"/>
      <c r="E28" s="93"/>
      <c r="F28" s="382"/>
      <c r="G28" s="382"/>
    </row>
    <row r="29" spans="2:7" s="87" customFormat="1" ht="12" customHeight="1" x14ac:dyDescent="0.25">
      <c r="B29" s="94"/>
      <c r="C29" s="91"/>
      <c r="D29" s="91"/>
      <c r="E29" s="91"/>
      <c r="F29" s="381"/>
      <c r="G29" s="381"/>
    </row>
    <row r="30" spans="2:7" s="87" customFormat="1" ht="12" customHeight="1" x14ac:dyDescent="0.25">
      <c r="B30" s="92"/>
      <c r="C30" s="93"/>
      <c r="D30" s="93"/>
      <c r="E30" s="93"/>
      <c r="F30" s="382"/>
      <c r="G30" s="382"/>
    </row>
    <row r="31" spans="2:7" s="87" customFormat="1" ht="12" customHeight="1" x14ac:dyDescent="0.25">
      <c r="B31" s="94"/>
      <c r="C31" s="91"/>
      <c r="D31" s="91"/>
      <c r="E31" s="91"/>
      <c r="F31" s="381"/>
      <c r="G31" s="381"/>
    </row>
    <row r="32" spans="2:7" s="87" customFormat="1" ht="12" customHeight="1" x14ac:dyDescent="0.25">
      <c r="B32" s="92"/>
      <c r="C32" s="93"/>
      <c r="D32" s="93"/>
      <c r="E32" s="93"/>
      <c r="F32" s="382"/>
      <c r="G32" s="382"/>
    </row>
    <row r="33" spans="2:7" s="87" customFormat="1" ht="12" customHeight="1" x14ac:dyDescent="0.25">
      <c r="B33" s="94"/>
      <c r="C33" s="91"/>
      <c r="D33" s="91"/>
      <c r="E33" s="91"/>
      <c r="F33" s="381"/>
      <c r="G33" s="381"/>
    </row>
    <row r="34" spans="2:7" s="87" customFormat="1" ht="12" customHeight="1" x14ac:dyDescent="0.25">
      <c r="B34" s="92"/>
      <c r="C34" s="93"/>
      <c r="D34" s="93"/>
      <c r="E34" s="93"/>
      <c r="F34" s="382"/>
      <c r="G34" s="382"/>
    </row>
    <row r="35" spans="2:7" s="87" customFormat="1" ht="12" customHeight="1" x14ac:dyDescent="0.25">
      <c r="B35" s="94"/>
      <c r="C35" s="91"/>
      <c r="D35" s="91"/>
      <c r="E35" s="91"/>
      <c r="F35" s="381"/>
      <c r="G35" s="381"/>
    </row>
    <row r="36" spans="2:7" s="87" customFormat="1" ht="12" customHeight="1" x14ac:dyDescent="0.25">
      <c r="B36" s="92"/>
      <c r="C36" s="93"/>
      <c r="D36" s="93"/>
      <c r="E36" s="93"/>
      <c r="F36" s="382"/>
      <c r="G36" s="382"/>
    </row>
    <row r="37" spans="2:7" s="87" customFormat="1" ht="12" customHeight="1" x14ac:dyDescent="0.25">
      <c r="B37" s="94"/>
      <c r="C37" s="91"/>
      <c r="D37" s="91"/>
      <c r="E37" s="91"/>
      <c r="F37" s="381"/>
      <c r="G37" s="381"/>
    </row>
    <row r="38" spans="2:7" s="87" customFormat="1" ht="12" customHeight="1" x14ac:dyDescent="0.25">
      <c r="B38" s="92"/>
      <c r="C38" s="93"/>
      <c r="D38" s="93"/>
      <c r="E38" s="93"/>
      <c r="F38" s="382"/>
      <c r="G38" s="382"/>
    </row>
    <row r="39" spans="2:7" s="87" customFormat="1" ht="12" customHeight="1" x14ac:dyDescent="0.25">
      <c r="B39" s="94"/>
      <c r="C39" s="91"/>
      <c r="D39" s="91"/>
      <c r="E39" s="91"/>
      <c r="F39" s="381"/>
      <c r="G39" s="381"/>
    </row>
    <row r="40" spans="2:7" s="87" customFormat="1" ht="12" customHeight="1" x14ac:dyDescent="0.25">
      <c r="B40" s="92"/>
      <c r="C40" s="93"/>
      <c r="D40" s="93"/>
      <c r="E40" s="93"/>
      <c r="F40" s="382"/>
      <c r="G40" s="382"/>
    </row>
    <row r="41" spans="2:7" s="87" customFormat="1" ht="12" customHeight="1" x14ac:dyDescent="0.25">
      <c r="B41" s="94"/>
      <c r="C41" s="91"/>
      <c r="D41" s="91"/>
      <c r="E41" s="91"/>
      <c r="F41" s="381"/>
      <c r="G41" s="381"/>
    </row>
    <row r="42" spans="2:7" s="87" customFormat="1" ht="12" customHeight="1" x14ac:dyDescent="0.25">
      <c r="B42" s="92"/>
      <c r="C42" s="93"/>
      <c r="D42" s="93"/>
      <c r="E42" s="93"/>
      <c r="F42" s="382"/>
      <c r="G42" s="382"/>
    </row>
    <row r="43" spans="2:7" s="87" customFormat="1" ht="12" customHeight="1" x14ac:dyDescent="0.25">
      <c r="B43" s="94"/>
      <c r="C43" s="91"/>
      <c r="D43" s="91"/>
      <c r="E43" s="91"/>
      <c r="F43" s="381"/>
      <c r="G43" s="381"/>
    </row>
    <row r="44" spans="2:7" s="87" customFormat="1" ht="12" customHeight="1" x14ac:dyDescent="0.25">
      <c r="B44" s="92"/>
      <c r="C44" s="93"/>
      <c r="D44" s="93"/>
      <c r="E44" s="93"/>
      <c r="F44" s="382"/>
      <c r="G44" s="382"/>
    </row>
    <row r="45" spans="2:7" s="87" customFormat="1" ht="12" customHeight="1" x14ac:dyDescent="0.25">
      <c r="B45" s="94"/>
      <c r="C45" s="91"/>
      <c r="D45" s="91"/>
      <c r="E45" s="91"/>
      <c r="F45" s="381"/>
      <c r="G45" s="381"/>
    </row>
    <row r="46" spans="2:7" s="87" customFormat="1" ht="12" customHeight="1" x14ac:dyDescent="0.25">
      <c r="B46" s="92"/>
      <c r="C46" s="93"/>
      <c r="D46" s="93"/>
      <c r="E46" s="93"/>
      <c r="F46" s="382"/>
      <c r="G46" s="382"/>
    </row>
    <row r="47" spans="2:7" s="87" customFormat="1" ht="12" customHeight="1" x14ac:dyDescent="0.25">
      <c r="B47" s="94"/>
      <c r="C47" s="91"/>
      <c r="D47" s="91"/>
      <c r="E47" s="91"/>
      <c r="F47" s="381"/>
      <c r="G47" s="381"/>
    </row>
    <row r="48" spans="2:7" s="87" customFormat="1" ht="12" customHeight="1" x14ac:dyDescent="0.25">
      <c r="B48" s="92"/>
      <c r="C48" s="93"/>
      <c r="D48" s="93"/>
      <c r="E48" s="93"/>
      <c r="F48" s="382"/>
      <c r="G48" s="382"/>
    </row>
    <row r="49" spans="2:7" s="87" customFormat="1" ht="12" customHeight="1" x14ac:dyDescent="0.25">
      <c r="B49" s="94"/>
      <c r="C49" s="91"/>
      <c r="D49" s="91"/>
      <c r="E49" s="91"/>
      <c r="F49" s="381"/>
      <c r="G49" s="381"/>
    </row>
    <row r="50" spans="2:7" s="87" customFormat="1" ht="12" customHeight="1" x14ac:dyDescent="0.25">
      <c r="B50" s="92"/>
      <c r="C50" s="93"/>
      <c r="D50" s="93"/>
      <c r="E50" s="93"/>
      <c r="F50" s="382"/>
      <c r="G50" s="382"/>
    </row>
    <row r="51" spans="2:7" s="87" customFormat="1" ht="12" customHeight="1" x14ac:dyDescent="0.25">
      <c r="B51" s="94"/>
      <c r="C51" s="91"/>
      <c r="D51" s="91"/>
      <c r="E51" s="91"/>
      <c r="F51" s="381"/>
      <c r="G51" s="381"/>
    </row>
    <row r="52" spans="2:7" s="87" customFormat="1" ht="12" customHeight="1" x14ac:dyDescent="0.25">
      <c r="B52" s="92"/>
      <c r="C52" s="93"/>
      <c r="D52" s="93"/>
      <c r="E52" s="93"/>
      <c r="F52" s="382"/>
      <c r="G52" s="382"/>
    </row>
    <row r="53" spans="2:7" s="87" customFormat="1" ht="12" customHeight="1" x14ac:dyDescent="0.25">
      <c r="B53" s="94"/>
      <c r="C53" s="91"/>
      <c r="D53" s="91"/>
      <c r="E53" s="91"/>
      <c r="F53" s="381"/>
      <c r="G53" s="381"/>
    </row>
    <row r="54" spans="2:7" s="87" customFormat="1" ht="12" customHeight="1" x14ac:dyDescent="0.25">
      <c r="B54" s="92"/>
      <c r="C54" s="93"/>
      <c r="D54" s="93"/>
      <c r="E54" s="93"/>
      <c r="F54" s="382"/>
      <c r="G54" s="382"/>
    </row>
    <row r="55" spans="2:7" s="87" customFormat="1" ht="12" customHeight="1" x14ac:dyDescent="0.25">
      <c r="B55" s="94"/>
      <c r="C55" s="91"/>
      <c r="D55" s="91"/>
      <c r="E55" s="91"/>
      <c r="F55" s="381"/>
      <c r="G55" s="381"/>
    </row>
    <row r="56" spans="2:7" s="87" customFormat="1" ht="12" customHeight="1" x14ac:dyDescent="0.25">
      <c r="B56" s="92"/>
      <c r="C56" s="93"/>
      <c r="D56" s="93"/>
      <c r="E56" s="93"/>
      <c r="F56" s="382"/>
      <c r="G56" s="382"/>
    </row>
    <row r="57" spans="2:7" s="87" customFormat="1" ht="12" customHeight="1" x14ac:dyDescent="0.25">
      <c r="B57" s="94"/>
      <c r="C57" s="91"/>
      <c r="D57" s="91"/>
      <c r="E57" s="91"/>
      <c r="F57" s="381"/>
      <c r="G57" s="381"/>
    </row>
    <row r="58" spans="2:7" s="87" customFormat="1" ht="12" customHeight="1" x14ac:dyDescent="0.25">
      <c r="B58" s="92"/>
      <c r="C58" s="93"/>
      <c r="D58" s="93"/>
      <c r="E58" s="93"/>
      <c r="F58" s="382"/>
      <c r="G58" s="382"/>
    </row>
    <row r="59" spans="2:7" s="87" customFormat="1" ht="12" customHeight="1" x14ac:dyDescent="0.25">
      <c r="B59" s="94"/>
      <c r="C59" s="91"/>
      <c r="D59" s="91"/>
      <c r="E59" s="91"/>
      <c r="F59" s="381"/>
      <c r="G59" s="381"/>
    </row>
    <row r="60" spans="2:7" s="87" customFormat="1" ht="12" customHeight="1" x14ac:dyDescent="0.25">
      <c r="B60" s="92"/>
      <c r="C60" s="93"/>
      <c r="D60" s="93"/>
      <c r="E60" s="93"/>
      <c r="F60" s="382"/>
      <c r="G60" s="382"/>
    </row>
    <row r="61" spans="2:7" s="87" customFormat="1" ht="12" customHeight="1" x14ac:dyDescent="0.25">
      <c r="B61" s="94"/>
      <c r="C61" s="91"/>
      <c r="D61" s="91"/>
      <c r="E61" s="91"/>
      <c r="F61" s="381"/>
      <c r="G61" s="381"/>
    </row>
    <row r="62" spans="2:7" s="87" customFormat="1" ht="12" customHeight="1" x14ac:dyDescent="0.25">
      <c r="B62" s="92"/>
      <c r="C62" s="93"/>
      <c r="D62" s="93"/>
      <c r="E62" s="93"/>
      <c r="F62" s="382"/>
      <c r="G62" s="382"/>
    </row>
    <row r="63" spans="2:7" s="87" customFormat="1" ht="12" customHeight="1" x14ac:dyDescent="0.25">
      <c r="B63" s="94"/>
      <c r="C63" s="91"/>
      <c r="D63" s="91"/>
      <c r="E63" s="91"/>
      <c r="F63" s="381"/>
      <c r="G63" s="381"/>
    </row>
    <row r="64" spans="2:7" s="87" customFormat="1" ht="12" customHeight="1" x14ac:dyDescent="0.25">
      <c r="B64" s="92"/>
      <c r="C64" s="93"/>
      <c r="D64" s="93"/>
      <c r="E64" s="93"/>
      <c r="F64" s="382"/>
      <c r="G64" s="382"/>
    </row>
    <row r="65" spans="1:7" s="87" customFormat="1" ht="12" customHeight="1" x14ac:dyDescent="0.25">
      <c r="B65" s="94"/>
      <c r="C65" s="91"/>
      <c r="D65" s="91"/>
      <c r="E65" s="91"/>
      <c r="F65" s="381"/>
      <c r="G65" s="381"/>
    </row>
    <row r="66" spans="1:7" s="87" customFormat="1" ht="12" customHeight="1" x14ac:dyDescent="0.25">
      <c r="B66" s="92"/>
      <c r="C66" s="93"/>
      <c r="D66" s="93"/>
      <c r="E66" s="93"/>
      <c r="F66" s="382"/>
      <c r="G66" s="382"/>
    </row>
    <row r="67" spans="1:7" s="87" customFormat="1" ht="12" customHeight="1" x14ac:dyDescent="0.25">
      <c r="B67" s="94"/>
      <c r="C67" s="91"/>
      <c r="D67" s="91"/>
      <c r="E67" s="91"/>
      <c r="F67" s="381"/>
      <c r="G67" s="381"/>
    </row>
    <row r="68" spans="1:7" s="87" customFormat="1" ht="12" customHeight="1" x14ac:dyDescent="0.25">
      <c r="B68" s="92"/>
      <c r="C68" s="93"/>
      <c r="D68" s="93"/>
      <c r="E68" s="93"/>
      <c r="F68" s="382"/>
      <c r="G68" s="382"/>
    </row>
    <row r="69" spans="1:7" s="87" customFormat="1" ht="12" customHeight="1" x14ac:dyDescent="0.25">
      <c r="B69" s="94"/>
      <c r="C69" s="91"/>
      <c r="D69" s="91"/>
      <c r="E69" s="91"/>
      <c r="F69" s="381"/>
      <c r="G69" s="381"/>
    </row>
    <row r="70" spans="1:7" s="87" customFormat="1" ht="12" customHeight="1" x14ac:dyDescent="0.25">
      <c r="B70" s="92"/>
      <c r="C70" s="93"/>
      <c r="D70" s="93"/>
      <c r="E70" s="93"/>
      <c r="F70" s="382"/>
      <c r="G70" s="382"/>
    </row>
    <row r="71" spans="1:7" s="87" customFormat="1" ht="12" customHeight="1" x14ac:dyDescent="0.25">
      <c r="B71" s="94"/>
      <c r="C71" s="91"/>
      <c r="D71" s="91"/>
      <c r="E71" s="91"/>
      <c r="F71" s="381"/>
      <c r="G71" s="381"/>
    </row>
    <row r="72" spans="1:7" s="97" customFormat="1" ht="20.100000000000001" customHeight="1" x14ac:dyDescent="0.25">
      <c r="B72" s="98" t="s">
        <v>54</v>
      </c>
      <c r="C72" s="99"/>
      <c r="D72" s="99"/>
      <c r="E72" s="99"/>
      <c r="F72" s="384"/>
      <c r="G72" s="384">
        <f>SUM(G7:G71)</f>
        <v>0</v>
      </c>
    </row>
    <row r="73" spans="1:7" s="86" customFormat="1" ht="12" customHeight="1" x14ac:dyDescent="0.2">
      <c r="D73" s="100"/>
      <c r="F73" s="379"/>
      <c r="G73" s="379"/>
    </row>
    <row r="74" spans="1:7" s="86" customFormat="1" ht="15" customHeight="1" x14ac:dyDescent="0.2">
      <c r="F74" s="379"/>
      <c r="G74" s="379"/>
    </row>
    <row r="75" spans="1:7" s="87" customFormat="1" ht="15.4" customHeight="1" x14ac:dyDescent="0.25">
      <c r="B75" s="88" t="s">
        <v>155</v>
      </c>
      <c r="C75" s="88" t="s">
        <v>156</v>
      </c>
      <c r="D75" s="88" t="s">
        <v>157</v>
      </c>
      <c r="E75" s="88" t="s">
        <v>158</v>
      </c>
      <c r="F75" s="380" t="s">
        <v>159</v>
      </c>
      <c r="G75" s="380" t="s">
        <v>1309</v>
      </c>
    </row>
    <row r="76" spans="1:7" s="87" customFormat="1" ht="12" customHeight="1" x14ac:dyDescent="0.25">
      <c r="A76" s="87">
        <v>2876</v>
      </c>
      <c r="B76" s="89" t="s">
        <v>673</v>
      </c>
      <c r="C76" s="90" t="s">
        <v>674</v>
      </c>
      <c r="D76" s="91"/>
      <c r="E76" s="91"/>
      <c r="F76" s="381"/>
      <c r="G76" s="381"/>
    </row>
    <row r="77" spans="1:7" s="87" customFormat="1" ht="12" customHeight="1" x14ac:dyDescent="0.25">
      <c r="B77" s="92"/>
      <c r="C77" s="93"/>
      <c r="D77" s="93"/>
      <c r="E77" s="93"/>
      <c r="F77" s="382"/>
      <c r="G77" s="382"/>
    </row>
    <row r="78" spans="1:7" s="87" customFormat="1" ht="12" customHeight="1" x14ac:dyDescent="0.25">
      <c r="A78" s="87">
        <v>2877</v>
      </c>
      <c r="B78" s="89" t="s">
        <v>675</v>
      </c>
      <c r="C78" s="90" t="s">
        <v>676</v>
      </c>
      <c r="D78" s="91"/>
      <c r="E78" s="91"/>
      <c r="F78" s="381"/>
      <c r="G78" s="381"/>
    </row>
    <row r="79" spans="1:7" s="87" customFormat="1" ht="12" customHeight="1" x14ac:dyDescent="0.25">
      <c r="B79" s="92"/>
      <c r="C79" s="93"/>
      <c r="D79" s="93"/>
      <c r="E79" s="93"/>
      <c r="F79" s="382"/>
      <c r="G79" s="382"/>
    </row>
    <row r="80" spans="1:7" s="87" customFormat="1" ht="12" customHeight="1" x14ac:dyDescent="0.25">
      <c r="A80" s="87">
        <v>2878</v>
      </c>
      <c r="B80" s="94"/>
      <c r="C80" s="90" t="s">
        <v>855</v>
      </c>
      <c r="D80" s="95" t="s">
        <v>15</v>
      </c>
      <c r="E80" s="96">
        <v>2500</v>
      </c>
      <c r="F80" s="383"/>
      <c r="G80" s="383">
        <f>E80*F80</f>
        <v>0</v>
      </c>
    </row>
    <row r="81" spans="1:7" s="87" customFormat="1" ht="12" customHeight="1" x14ac:dyDescent="0.25">
      <c r="B81" s="92"/>
      <c r="C81" s="93"/>
      <c r="D81" s="93"/>
      <c r="E81" s="93"/>
      <c r="F81" s="382"/>
      <c r="G81" s="382"/>
    </row>
    <row r="82" spans="1:7" s="87" customFormat="1" ht="12" customHeight="1" x14ac:dyDescent="0.25">
      <c r="A82" s="87">
        <v>2879</v>
      </c>
      <c r="B82" s="89" t="s">
        <v>678</v>
      </c>
      <c r="C82" s="90" t="s">
        <v>679</v>
      </c>
      <c r="D82" s="95" t="s">
        <v>66</v>
      </c>
      <c r="E82" s="96">
        <v>1125</v>
      </c>
      <c r="F82" s="383"/>
      <c r="G82" s="383">
        <f>E82*F82</f>
        <v>0</v>
      </c>
    </row>
    <row r="83" spans="1:7" s="87" customFormat="1" ht="12" customHeight="1" x14ac:dyDescent="0.25">
      <c r="B83" s="92"/>
      <c r="C83" s="93"/>
      <c r="D83" s="93"/>
      <c r="E83" s="93"/>
      <c r="F83" s="382"/>
      <c r="G83" s="382"/>
    </row>
    <row r="84" spans="1:7" s="87" customFormat="1" ht="12" customHeight="1" x14ac:dyDescent="0.25">
      <c r="A84" s="87">
        <v>2880</v>
      </c>
      <c r="B84" s="89" t="s">
        <v>680</v>
      </c>
      <c r="C84" s="90" t="s">
        <v>681</v>
      </c>
      <c r="D84" s="91"/>
      <c r="E84" s="91"/>
      <c r="F84" s="381"/>
      <c r="G84" s="381"/>
    </row>
    <row r="85" spans="1:7" s="87" customFormat="1" ht="12" customHeight="1" x14ac:dyDescent="0.25">
      <c r="B85" s="92"/>
      <c r="C85" s="93"/>
      <c r="D85" s="93"/>
      <c r="E85" s="93"/>
      <c r="F85" s="382"/>
      <c r="G85" s="382"/>
    </row>
    <row r="86" spans="1:7" s="87" customFormat="1" ht="60" customHeight="1" x14ac:dyDescent="0.25">
      <c r="A86" s="87">
        <v>2882</v>
      </c>
      <c r="B86" s="94"/>
      <c r="C86" s="90" t="s">
        <v>856</v>
      </c>
      <c r="D86" s="95" t="s">
        <v>15</v>
      </c>
      <c r="E86" s="96">
        <v>1500</v>
      </c>
      <c r="F86" s="383"/>
      <c r="G86" s="383">
        <f>E86*F86</f>
        <v>0</v>
      </c>
    </row>
    <row r="87" spans="1:7" s="87" customFormat="1" ht="12" customHeight="1" x14ac:dyDescent="0.25">
      <c r="B87" s="92"/>
      <c r="C87" s="93"/>
      <c r="D87" s="93"/>
      <c r="E87" s="93"/>
      <c r="F87" s="382"/>
      <c r="G87" s="382"/>
    </row>
    <row r="88" spans="1:7" s="87" customFormat="1" ht="12" customHeight="1" x14ac:dyDescent="0.25">
      <c r="B88" s="94"/>
      <c r="C88" s="91"/>
      <c r="D88" s="91"/>
      <c r="E88" s="91"/>
      <c r="F88" s="381"/>
      <c r="G88" s="381"/>
    </row>
    <row r="89" spans="1:7" s="87" customFormat="1" ht="12" customHeight="1" x14ac:dyDescent="0.25">
      <c r="B89" s="92"/>
      <c r="C89" s="93"/>
      <c r="D89" s="93"/>
      <c r="E89" s="93"/>
      <c r="F89" s="382"/>
      <c r="G89" s="382"/>
    </row>
    <row r="90" spans="1:7" s="87" customFormat="1" ht="12" customHeight="1" x14ac:dyDescent="0.25">
      <c r="B90" s="94"/>
      <c r="C90" s="91"/>
      <c r="D90" s="91"/>
      <c r="E90" s="91"/>
      <c r="F90" s="381"/>
      <c r="G90" s="381"/>
    </row>
    <row r="91" spans="1:7" s="87" customFormat="1" ht="12" customHeight="1" x14ac:dyDescent="0.25">
      <c r="B91" s="92"/>
      <c r="C91" s="93"/>
      <c r="D91" s="93"/>
      <c r="E91" s="93"/>
      <c r="F91" s="382"/>
      <c r="G91" s="382"/>
    </row>
    <row r="92" spans="1:7" s="87" customFormat="1" ht="12" customHeight="1" x14ac:dyDescent="0.25">
      <c r="B92" s="94"/>
      <c r="C92" s="91"/>
      <c r="D92" s="91"/>
      <c r="E92" s="91"/>
      <c r="F92" s="381"/>
      <c r="G92" s="381"/>
    </row>
    <row r="93" spans="1:7" s="87" customFormat="1" ht="12" customHeight="1" x14ac:dyDescent="0.25">
      <c r="B93" s="92"/>
      <c r="C93" s="93"/>
      <c r="D93" s="93"/>
      <c r="E93" s="93"/>
      <c r="F93" s="382"/>
      <c r="G93" s="382"/>
    </row>
    <row r="94" spans="1:7" s="87" customFormat="1" ht="12" customHeight="1" x14ac:dyDescent="0.25">
      <c r="B94" s="94"/>
      <c r="C94" s="91"/>
      <c r="D94" s="91"/>
      <c r="E94" s="91"/>
      <c r="F94" s="381"/>
      <c r="G94" s="381"/>
    </row>
    <row r="95" spans="1:7" s="87" customFormat="1" ht="12" customHeight="1" x14ac:dyDescent="0.25">
      <c r="B95" s="92"/>
      <c r="C95" s="93"/>
      <c r="D95" s="93"/>
      <c r="E95" s="93"/>
      <c r="F95" s="382"/>
      <c r="G95" s="382"/>
    </row>
    <row r="96" spans="1:7" s="87" customFormat="1" ht="12" customHeight="1" x14ac:dyDescent="0.25">
      <c r="B96" s="94"/>
      <c r="C96" s="91"/>
      <c r="D96" s="91"/>
      <c r="E96" s="91"/>
      <c r="F96" s="381"/>
      <c r="G96" s="381"/>
    </row>
    <row r="97" spans="2:7" s="87" customFormat="1" ht="12" customHeight="1" x14ac:dyDescent="0.25">
      <c r="B97" s="92"/>
      <c r="C97" s="93"/>
      <c r="D97" s="93"/>
      <c r="E97" s="93"/>
      <c r="F97" s="382"/>
      <c r="G97" s="382"/>
    </row>
    <row r="98" spans="2:7" s="87" customFormat="1" ht="12" customHeight="1" x14ac:dyDescent="0.25">
      <c r="B98" s="94"/>
      <c r="C98" s="91"/>
      <c r="D98" s="91"/>
      <c r="E98" s="91"/>
      <c r="F98" s="381"/>
      <c r="G98" s="381"/>
    </row>
    <row r="99" spans="2:7" s="87" customFormat="1" ht="12" customHeight="1" x14ac:dyDescent="0.25">
      <c r="B99" s="92"/>
      <c r="C99" s="93"/>
      <c r="D99" s="93"/>
      <c r="E99" s="93"/>
      <c r="F99" s="382"/>
      <c r="G99" s="382"/>
    </row>
    <row r="100" spans="2:7" s="87" customFormat="1" ht="12" customHeight="1" x14ac:dyDescent="0.25">
      <c r="B100" s="94"/>
      <c r="C100" s="91"/>
      <c r="D100" s="91"/>
      <c r="E100" s="91"/>
      <c r="F100" s="381"/>
      <c r="G100" s="381"/>
    </row>
    <row r="101" spans="2:7" s="87" customFormat="1" ht="12" customHeight="1" x14ac:dyDescent="0.25">
      <c r="B101" s="92"/>
      <c r="C101" s="93"/>
      <c r="D101" s="93"/>
      <c r="E101" s="93"/>
      <c r="F101" s="382"/>
      <c r="G101" s="382"/>
    </row>
    <row r="102" spans="2:7" s="87" customFormat="1" ht="12" customHeight="1" x14ac:dyDescent="0.25">
      <c r="B102" s="94"/>
      <c r="C102" s="91"/>
      <c r="D102" s="91"/>
      <c r="E102" s="91"/>
      <c r="F102" s="381"/>
      <c r="G102" s="381"/>
    </row>
    <row r="103" spans="2:7" s="87" customFormat="1" ht="12" customHeight="1" x14ac:dyDescent="0.25">
      <c r="B103" s="92"/>
      <c r="C103" s="93"/>
      <c r="D103" s="93"/>
      <c r="E103" s="93"/>
      <c r="F103" s="382"/>
      <c r="G103" s="382"/>
    </row>
    <row r="104" spans="2:7" s="87" customFormat="1" ht="12" customHeight="1" x14ac:dyDescent="0.25">
      <c r="B104" s="94"/>
      <c r="C104" s="91"/>
      <c r="D104" s="91"/>
      <c r="E104" s="91"/>
      <c r="F104" s="381"/>
      <c r="G104" s="381"/>
    </row>
    <row r="105" spans="2:7" s="87" customFormat="1" ht="12" customHeight="1" x14ac:dyDescent="0.25">
      <c r="B105" s="92"/>
      <c r="C105" s="93"/>
      <c r="D105" s="93"/>
      <c r="E105" s="93"/>
      <c r="F105" s="382"/>
      <c r="G105" s="382"/>
    </row>
    <row r="106" spans="2:7" s="87" customFormat="1" ht="12" customHeight="1" x14ac:dyDescent="0.25">
      <c r="B106" s="94"/>
      <c r="C106" s="91"/>
      <c r="D106" s="91"/>
      <c r="E106" s="91"/>
      <c r="F106" s="381"/>
      <c r="G106" s="381"/>
    </row>
    <row r="107" spans="2:7" s="87" customFormat="1" ht="12" customHeight="1" x14ac:dyDescent="0.25">
      <c r="B107" s="92"/>
      <c r="C107" s="93"/>
      <c r="D107" s="93"/>
      <c r="E107" s="93"/>
      <c r="F107" s="382"/>
      <c r="G107" s="382"/>
    </row>
    <row r="108" spans="2:7" s="87" customFormat="1" ht="12" customHeight="1" x14ac:dyDescent="0.25">
      <c r="B108" s="94"/>
      <c r="C108" s="91"/>
      <c r="D108" s="91"/>
      <c r="E108" s="91"/>
      <c r="F108" s="381"/>
      <c r="G108" s="381"/>
    </row>
    <row r="109" spans="2:7" s="87" customFormat="1" ht="12" customHeight="1" x14ac:dyDescent="0.25">
      <c r="B109" s="92"/>
      <c r="C109" s="93"/>
      <c r="D109" s="93"/>
      <c r="E109" s="93"/>
      <c r="F109" s="382"/>
      <c r="G109" s="382"/>
    </row>
    <row r="110" spans="2:7" s="87" customFormat="1" ht="12" customHeight="1" x14ac:dyDescent="0.25">
      <c r="B110" s="94"/>
      <c r="C110" s="91"/>
      <c r="D110" s="91"/>
      <c r="E110" s="91"/>
      <c r="F110" s="381"/>
      <c r="G110" s="381"/>
    </row>
    <row r="111" spans="2:7" s="87" customFormat="1" ht="12" customHeight="1" x14ac:dyDescent="0.25">
      <c r="B111" s="92"/>
      <c r="C111" s="93"/>
      <c r="D111" s="93"/>
      <c r="E111" s="93"/>
      <c r="F111" s="382"/>
      <c r="G111" s="382"/>
    </row>
    <row r="112" spans="2:7" s="87" customFormat="1" ht="12" customHeight="1" x14ac:dyDescent="0.25">
      <c r="B112" s="94"/>
      <c r="C112" s="91"/>
      <c r="D112" s="91"/>
      <c r="E112" s="91"/>
      <c r="F112" s="381"/>
      <c r="G112" s="381"/>
    </row>
    <row r="113" spans="2:7" s="87" customFormat="1" ht="12" customHeight="1" x14ac:dyDescent="0.25">
      <c r="B113" s="92"/>
      <c r="C113" s="93"/>
      <c r="D113" s="93"/>
      <c r="E113" s="93"/>
      <c r="F113" s="382"/>
      <c r="G113" s="382"/>
    </row>
    <row r="114" spans="2:7" s="87" customFormat="1" ht="12" customHeight="1" x14ac:dyDescent="0.25">
      <c r="B114" s="94"/>
      <c r="C114" s="91"/>
      <c r="D114" s="91"/>
      <c r="E114" s="91"/>
      <c r="F114" s="381"/>
      <c r="G114" s="381"/>
    </row>
    <row r="115" spans="2:7" s="87" customFormat="1" ht="12" customHeight="1" x14ac:dyDescent="0.25">
      <c r="B115" s="92"/>
      <c r="C115" s="93"/>
      <c r="D115" s="93"/>
      <c r="E115" s="93"/>
      <c r="F115" s="382"/>
      <c r="G115" s="382"/>
    </row>
    <row r="116" spans="2:7" s="87" customFormat="1" ht="12" customHeight="1" x14ac:dyDescent="0.25">
      <c r="B116" s="94"/>
      <c r="C116" s="91"/>
      <c r="D116" s="91"/>
      <c r="E116" s="91"/>
      <c r="F116" s="381"/>
      <c r="G116" s="381"/>
    </row>
    <row r="117" spans="2:7" s="87" customFormat="1" ht="12" customHeight="1" x14ac:dyDescent="0.25">
      <c r="B117" s="92"/>
      <c r="C117" s="93"/>
      <c r="D117" s="93"/>
      <c r="E117" s="93"/>
      <c r="F117" s="382"/>
      <c r="G117" s="382"/>
    </row>
    <row r="118" spans="2:7" s="87" customFormat="1" ht="12" customHeight="1" x14ac:dyDescent="0.25">
      <c r="B118" s="94"/>
      <c r="C118" s="91"/>
      <c r="D118" s="91"/>
      <c r="E118" s="91"/>
      <c r="F118" s="381"/>
      <c r="G118" s="381"/>
    </row>
    <row r="119" spans="2:7" s="87" customFormat="1" ht="12" customHeight="1" x14ac:dyDescent="0.25">
      <c r="B119" s="92"/>
      <c r="C119" s="93"/>
      <c r="D119" s="93"/>
      <c r="E119" s="93"/>
      <c r="F119" s="382"/>
      <c r="G119" s="382"/>
    </row>
    <row r="120" spans="2:7" s="87" customFormat="1" ht="12" customHeight="1" x14ac:dyDescent="0.25">
      <c r="B120" s="94"/>
      <c r="C120" s="91"/>
      <c r="D120" s="91"/>
      <c r="E120" s="91"/>
      <c r="F120" s="381"/>
      <c r="G120" s="381"/>
    </row>
    <row r="121" spans="2:7" s="87" customFormat="1" ht="12" customHeight="1" x14ac:dyDescent="0.25">
      <c r="B121" s="92"/>
      <c r="C121" s="93"/>
      <c r="D121" s="93"/>
      <c r="E121" s="93"/>
      <c r="F121" s="382"/>
      <c r="G121" s="382"/>
    </row>
    <row r="122" spans="2:7" s="87" customFormat="1" ht="12" customHeight="1" x14ac:dyDescent="0.25">
      <c r="B122" s="94"/>
      <c r="C122" s="91"/>
      <c r="D122" s="91"/>
      <c r="E122" s="91"/>
      <c r="F122" s="381"/>
      <c r="G122" s="381"/>
    </row>
    <row r="123" spans="2:7" s="87" customFormat="1" ht="12" customHeight="1" x14ac:dyDescent="0.25">
      <c r="B123" s="92"/>
      <c r="C123" s="93"/>
      <c r="D123" s="93"/>
      <c r="E123" s="93"/>
      <c r="F123" s="382"/>
      <c r="G123" s="382"/>
    </row>
    <row r="124" spans="2:7" s="87" customFormat="1" ht="12" customHeight="1" x14ac:dyDescent="0.25">
      <c r="B124" s="94"/>
      <c r="C124" s="91"/>
      <c r="D124" s="91"/>
      <c r="E124" s="91"/>
      <c r="F124" s="381"/>
      <c r="G124" s="381"/>
    </row>
    <row r="125" spans="2:7" s="87" customFormat="1" ht="12" customHeight="1" x14ac:dyDescent="0.25">
      <c r="B125" s="92"/>
      <c r="C125" s="93"/>
      <c r="D125" s="93"/>
      <c r="E125" s="93"/>
      <c r="F125" s="382"/>
      <c r="G125" s="382"/>
    </row>
    <row r="126" spans="2:7" s="87" customFormat="1" ht="12" customHeight="1" x14ac:dyDescent="0.25">
      <c r="B126" s="94"/>
      <c r="C126" s="91"/>
      <c r="D126" s="91"/>
      <c r="E126" s="91"/>
      <c r="F126" s="381"/>
      <c r="G126" s="381"/>
    </row>
    <row r="127" spans="2:7" s="87" customFormat="1" ht="12" customHeight="1" x14ac:dyDescent="0.25">
      <c r="B127" s="92"/>
      <c r="C127" s="93"/>
      <c r="D127" s="93"/>
      <c r="E127" s="93"/>
      <c r="F127" s="382"/>
      <c r="G127" s="382"/>
    </row>
    <row r="128" spans="2:7" s="87" customFormat="1" ht="12" customHeight="1" x14ac:dyDescent="0.25">
      <c r="B128" s="94"/>
      <c r="C128" s="91"/>
      <c r="D128" s="91"/>
      <c r="E128" s="91"/>
      <c r="F128" s="381"/>
      <c r="G128" s="381"/>
    </row>
    <row r="129" spans="2:7" s="87" customFormat="1" ht="12" customHeight="1" x14ac:dyDescent="0.25">
      <c r="B129" s="92"/>
      <c r="C129" s="93"/>
      <c r="D129" s="93"/>
      <c r="E129" s="93"/>
      <c r="F129" s="382"/>
      <c r="G129" s="382"/>
    </row>
    <row r="130" spans="2:7" s="87" customFormat="1" ht="12" customHeight="1" x14ac:dyDescent="0.25">
      <c r="B130" s="94"/>
      <c r="C130" s="91"/>
      <c r="D130" s="91"/>
      <c r="E130" s="91"/>
      <c r="F130" s="381"/>
      <c r="G130" s="381"/>
    </row>
    <row r="131" spans="2:7" s="87" customFormat="1" ht="12" customHeight="1" x14ac:dyDescent="0.25">
      <c r="B131" s="92"/>
      <c r="C131" s="93"/>
      <c r="D131" s="93"/>
      <c r="E131" s="93"/>
      <c r="F131" s="382"/>
      <c r="G131" s="382"/>
    </row>
    <row r="132" spans="2:7" s="87" customFormat="1" ht="12" customHeight="1" x14ac:dyDescent="0.25">
      <c r="B132" s="94"/>
      <c r="C132" s="91"/>
      <c r="D132" s="91"/>
      <c r="E132" s="91"/>
      <c r="F132" s="381"/>
      <c r="G132" s="381"/>
    </row>
    <row r="133" spans="2:7" s="87" customFormat="1" ht="12" customHeight="1" x14ac:dyDescent="0.25">
      <c r="B133" s="92"/>
      <c r="C133" s="93"/>
      <c r="D133" s="93"/>
      <c r="E133" s="93"/>
      <c r="F133" s="382"/>
      <c r="G133" s="382"/>
    </row>
    <row r="134" spans="2:7" s="87" customFormat="1" ht="12" customHeight="1" x14ac:dyDescent="0.25">
      <c r="B134" s="94"/>
      <c r="C134" s="91"/>
      <c r="D134" s="91"/>
      <c r="E134" s="91"/>
      <c r="F134" s="381"/>
      <c r="G134" s="381"/>
    </row>
    <row r="135" spans="2:7" s="87" customFormat="1" ht="12" customHeight="1" x14ac:dyDescent="0.25">
      <c r="B135" s="92"/>
      <c r="C135" s="93"/>
      <c r="D135" s="93"/>
      <c r="E135" s="93"/>
      <c r="F135" s="382"/>
      <c r="G135" s="382"/>
    </row>
    <row r="136" spans="2:7" s="87" customFormat="1" ht="12" customHeight="1" x14ac:dyDescent="0.25">
      <c r="B136" s="94"/>
      <c r="C136" s="91"/>
      <c r="D136" s="91"/>
      <c r="E136" s="91"/>
      <c r="F136" s="381"/>
      <c r="G136" s="381"/>
    </row>
    <row r="137" spans="2:7" s="87" customFormat="1" ht="12" customHeight="1" x14ac:dyDescent="0.25">
      <c r="B137" s="92"/>
      <c r="C137" s="93"/>
      <c r="D137" s="93"/>
      <c r="E137" s="93"/>
      <c r="F137" s="382"/>
      <c r="G137" s="382"/>
    </row>
    <row r="138" spans="2:7" s="87" customFormat="1" ht="12" customHeight="1" x14ac:dyDescent="0.25">
      <c r="B138" s="94"/>
      <c r="C138" s="91"/>
      <c r="D138" s="91"/>
      <c r="E138" s="91"/>
      <c r="F138" s="381"/>
      <c r="G138" s="381"/>
    </row>
    <row r="139" spans="2:7" s="87" customFormat="1" ht="12" customHeight="1" x14ac:dyDescent="0.25">
      <c r="B139" s="92"/>
      <c r="C139" s="93"/>
      <c r="D139" s="93"/>
      <c r="E139" s="93"/>
      <c r="F139" s="382"/>
      <c r="G139" s="382"/>
    </row>
    <row r="140" spans="2:7" s="87" customFormat="1" ht="12" customHeight="1" x14ac:dyDescent="0.25">
      <c r="B140" s="94"/>
      <c r="C140" s="91"/>
      <c r="D140" s="91"/>
      <c r="E140" s="91"/>
      <c r="F140" s="381"/>
      <c r="G140" s="381"/>
    </row>
    <row r="141" spans="2:7" s="87" customFormat="1" ht="12" customHeight="1" x14ac:dyDescent="0.25">
      <c r="B141" s="92"/>
      <c r="C141" s="93"/>
      <c r="D141" s="93"/>
      <c r="E141" s="93"/>
      <c r="F141" s="382"/>
      <c r="G141" s="382"/>
    </row>
    <row r="142" spans="2:7" s="97" customFormat="1" ht="20.100000000000001" customHeight="1" x14ac:dyDescent="0.25">
      <c r="B142" s="98" t="s">
        <v>54</v>
      </c>
      <c r="C142" s="99"/>
      <c r="D142" s="99"/>
      <c r="E142" s="99"/>
      <c r="F142" s="384"/>
      <c r="G142" s="384">
        <f>SUM(G80:G141)</f>
        <v>0</v>
      </c>
    </row>
    <row r="143" spans="2:7" s="86" customFormat="1" ht="12" customHeight="1" x14ac:dyDescent="0.2">
      <c r="D143" s="100"/>
      <c r="F143" s="379"/>
      <c r="G143" s="379"/>
    </row>
    <row r="144" spans="2:7" s="86" customFormat="1" ht="15" customHeight="1" x14ac:dyDescent="0.2">
      <c r="F144" s="379"/>
      <c r="G144" s="379"/>
    </row>
    <row r="145" spans="1:7" s="87" customFormat="1" ht="15.4" customHeight="1" x14ac:dyDescent="0.25">
      <c r="B145" s="88" t="s">
        <v>155</v>
      </c>
      <c r="C145" s="88" t="s">
        <v>156</v>
      </c>
      <c r="D145" s="88" t="s">
        <v>157</v>
      </c>
      <c r="E145" s="88" t="s">
        <v>158</v>
      </c>
      <c r="F145" s="380" t="s">
        <v>159</v>
      </c>
      <c r="G145" s="380" t="s">
        <v>1309</v>
      </c>
    </row>
    <row r="146" spans="1:7" s="87" customFormat="1" ht="12" customHeight="1" x14ac:dyDescent="0.25">
      <c r="A146" s="87">
        <v>2654</v>
      </c>
      <c r="B146" s="89" t="s">
        <v>858</v>
      </c>
      <c r="C146" s="90" t="s">
        <v>859</v>
      </c>
      <c r="D146" s="91"/>
      <c r="E146" s="91"/>
      <c r="F146" s="381"/>
      <c r="G146" s="381"/>
    </row>
    <row r="147" spans="1:7" s="87" customFormat="1" ht="12" customHeight="1" x14ac:dyDescent="0.25">
      <c r="B147" s="92"/>
      <c r="C147" s="93"/>
      <c r="D147" s="93"/>
      <c r="E147" s="93"/>
      <c r="F147" s="382"/>
      <c r="G147" s="382"/>
    </row>
    <row r="148" spans="1:7" s="87" customFormat="1" ht="24" customHeight="1" x14ac:dyDescent="0.25">
      <c r="A148" s="87">
        <v>2655</v>
      </c>
      <c r="B148" s="89" t="s">
        <v>860</v>
      </c>
      <c r="C148" s="90" t="s">
        <v>861</v>
      </c>
      <c r="D148" s="95" t="s">
        <v>23</v>
      </c>
      <c r="E148" s="101">
        <v>100000</v>
      </c>
      <c r="F148" s="383"/>
      <c r="G148" s="383">
        <f>E148*F148</f>
        <v>0</v>
      </c>
    </row>
    <row r="149" spans="1:7" s="87" customFormat="1" ht="12" customHeight="1" x14ac:dyDescent="0.25">
      <c r="B149" s="92"/>
      <c r="C149" s="93"/>
      <c r="D149" s="93"/>
      <c r="E149" s="93"/>
      <c r="F149" s="382"/>
      <c r="G149" s="382"/>
    </row>
    <row r="150" spans="1:7" s="87" customFormat="1" ht="12" customHeight="1" x14ac:dyDescent="0.25">
      <c r="A150" s="87">
        <v>2656</v>
      </c>
      <c r="B150" s="89" t="s">
        <v>862</v>
      </c>
      <c r="C150" s="90" t="s">
        <v>863</v>
      </c>
      <c r="D150" s="91"/>
      <c r="E150" s="91"/>
      <c r="F150" s="381"/>
      <c r="G150" s="381"/>
    </row>
    <row r="151" spans="1:7" s="87" customFormat="1" ht="12" customHeight="1" x14ac:dyDescent="0.25">
      <c r="B151" s="92"/>
      <c r="C151" s="93"/>
      <c r="D151" s="93"/>
      <c r="E151" s="93"/>
      <c r="F151" s="382"/>
      <c r="G151" s="382"/>
    </row>
    <row r="152" spans="1:7" s="87" customFormat="1" ht="24" customHeight="1" x14ac:dyDescent="0.25">
      <c r="A152" s="87">
        <v>2657</v>
      </c>
      <c r="B152" s="94"/>
      <c r="C152" s="90" t="s">
        <v>864</v>
      </c>
      <c r="D152" s="91"/>
      <c r="E152" s="91"/>
      <c r="F152" s="381"/>
      <c r="G152" s="381"/>
    </row>
    <row r="153" spans="1:7" s="87" customFormat="1" ht="12" customHeight="1" x14ac:dyDescent="0.25">
      <c r="B153" s="92"/>
      <c r="C153" s="93"/>
      <c r="D153" s="93"/>
      <c r="E153" s="93"/>
      <c r="F153" s="382"/>
      <c r="G153" s="382"/>
    </row>
    <row r="154" spans="1:7" s="87" customFormat="1" ht="12" customHeight="1" x14ac:dyDescent="0.25">
      <c r="A154" s="87">
        <v>2658</v>
      </c>
      <c r="B154" s="94"/>
      <c r="C154" s="90" t="s">
        <v>865</v>
      </c>
      <c r="D154" s="95" t="s">
        <v>15</v>
      </c>
      <c r="E154" s="96">
        <v>250</v>
      </c>
      <c r="F154" s="383"/>
      <c r="G154" s="383">
        <f>E154*F154</f>
        <v>0</v>
      </c>
    </row>
    <row r="155" spans="1:7" s="87" customFormat="1" ht="12" customHeight="1" x14ac:dyDescent="0.25">
      <c r="B155" s="92"/>
      <c r="C155" s="93"/>
      <c r="D155" s="93"/>
      <c r="E155" s="93"/>
      <c r="F155" s="382"/>
      <c r="G155" s="382"/>
    </row>
    <row r="156" spans="1:7" s="87" customFormat="1" ht="24" customHeight="1" x14ac:dyDescent="0.25">
      <c r="A156" s="87">
        <v>2659</v>
      </c>
      <c r="B156" s="94"/>
      <c r="C156" s="90" t="s">
        <v>866</v>
      </c>
      <c r="D156" s="95" t="s">
        <v>15</v>
      </c>
      <c r="E156" s="96">
        <v>50</v>
      </c>
      <c r="F156" s="383"/>
      <c r="G156" s="383">
        <f>E156*F156</f>
        <v>0</v>
      </c>
    </row>
    <row r="157" spans="1:7" s="87" customFormat="1" ht="12" customHeight="1" x14ac:dyDescent="0.25">
      <c r="B157" s="92"/>
      <c r="C157" s="93"/>
      <c r="D157" s="93"/>
      <c r="E157" s="93"/>
      <c r="F157" s="382"/>
      <c r="G157" s="382"/>
    </row>
    <row r="158" spans="1:7" s="87" customFormat="1" ht="36" customHeight="1" x14ac:dyDescent="0.25">
      <c r="A158" s="87">
        <v>2660</v>
      </c>
      <c r="B158" s="94"/>
      <c r="C158" s="90" t="s">
        <v>867</v>
      </c>
      <c r="D158" s="95" t="s">
        <v>15</v>
      </c>
      <c r="E158" s="96">
        <v>25</v>
      </c>
      <c r="F158" s="383"/>
      <c r="G158" s="383">
        <f>E158*F158</f>
        <v>0</v>
      </c>
    </row>
    <row r="159" spans="1:7" s="87" customFormat="1" ht="12" customHeight="1" x14ac:dyDescent="0.25">
      <c r="B159" s="92"/>
      <c r="C159" s="93"/>
      <c r="D159" s="93"/>
      <c r="E159" s="93"/>
      <c r="F159" s="382"/>
      <c r="G159" s="382"/>
    </row>
    <row r="160" spans="1:7" s="87" customFormat="1" ht="12" customHeight="1" x14ac:dyDescent="0.25">
      <c r="A160" s="87">
        <v>2661</v>
      </c>
      <c r="B160" s="94"/>
      <c r="C160" s="90" t="s">
        <v>868</v>
      </c>
      <c r="D160" s="95" t="s">
        <v>15</v>
      </c>
      <c r="E160" s="96">
        <v>25</v>
      </c>
      <c r="F160" s="383"/>
      <c r="G160" s="383">
        <f>E160*F160</f>
        <v>0</v>
      </c>
    </row>
    <row r="161" spans="1:7" s="87" customFormat="1" ht="12" customHeight="1" x14ac:dyDescent="0.25">
      <c r="B161" s="92"/>
      <c r="C161" s="93"/>
      <c r="D161" s="93"/>
      <c r="E161" s="93"/>
      <c r="F161" s="382"/>
      <c r="G161" s="382"/>
    </row>
    <row r="162" spans="1:7" s="87" customFormat="1" ht="12" customHeight="1" x14ac:dyDescent="0.25">
      <c r="A162" s="87">
        <v>2662</v>
      </c>
      <c r="B162" s="89" t="s">
        <v>869</v>
      </c>
      <c r="C162" s="90" t="s">
        <v>870</v>
      </c>
      <c r="D162" s="91"/>
      <c r="E162" s="91"/>
      <c r="F162" s="381"/>
      <c r="G162" s="381"/>
    </row>
    <row r="163" spans="1:7" s="87" customFormat="1" ht="12" customHeight="1" x14ac:dyDescent="0.25">
      <c r="B163" s="92"/>
      <c r="C163" s="93"/>
      <c r="D163" s="93"/>
      <c r="E163" s="93"/>
      <c r="F163" s="382"/>
      <c r="G163" s="382"/>
    </row>
    <row r="164" spans="1:7" s="87" customFormat="1" ht="12" customHeight="1" x14ac:dyDescent="0.25">
      <c r="A164" s="87">
        <v>2663</v>
      </c>
      <c r="B164" s="94"/>
      <c r="C164" s="90" t="s">
        <v>871</v>
      </c>
      <c r="D164" s="95" t="s">
        <v>58</v>
      </c>
      <c r="E164" s="101">
        <v>1</v>
      </c>
      <c r="F164" s="383"/>
      <c r="G164" s="383">
        <f>E164*F164</f>
        <v>0</v>
      </c>
    </row>
    <row r="165" spans="1:7" s="87" customFormat="1" ht="12" customHeight="1" x14ac:dyDescent="0.25">
      <c r="B165" s="92"/>
      <c r="C165" s="93"/>
      <c r="D165" s="93"/>
      <c r="E165" s="93"/>
      <c r="F165" s="382"/>
      <c r="G165" s="382"/>
    </row>
    <row r="166" spans="1:7" s="87" customFormat="1" ht="12" customHeight="1" x14ac:dyDescent="0.25">
      <c r="A166" s="87">
        <v>2664</v>
      </c>
      <c r="B166" s="94"/>
      <c r="C166" s="90" t="s">
        <v>872</v>
      </c>
      <c r="D166" s="95" t="s">
        <v>58</v>
      </c>
      <c r="E166" s="101">
        <v>1</v>
      </c>
      <c r="F166" s="383"/>
      <c r="G166" s="383">
        <f>E166*F166</f>
        <v>0</v>
      </c>
    </row>
    <row r="167" spans="1:7" s="87" customFormat="1" ht="12" customHeight="1" x14ac:dyDescent="0.25">
      <c r="B167" s="92"/>
      <c r="C167" s="93"/>
      <c r="D167" s="93"/>
      <c r="E167" s="93"/>
      <c r="F167" s="382"/>
      <c r="G167" s="382"/>
    </row>
    <row r="168" spans="1:7" s="87" customFormat="1" ht="12" customHeight="1" x14ac:dyDescent="0.25">
      <c r="A168" s="87">
        <v>2665</v>
      </c>
      <c r="B168" s="89" t="s">
        <v>873</v>
      </c>
      <c r="C168" s="90" t="s">
        <v>874</v>
      </c>
      <c r="D168" s="91"/>
      <c r="E168" s="91"/>
      <c r="F168" s="381"/>
      <c r="G168" s="381"/>
    </row>
    <row r="169" spans="1:7" s="87" customFormat="1" ht="12" customHeight="1" x14ac:dyDescent="0.25">
      <c r="B169" s="92"/>
      <c r="C169" s="93"/>
      <c r="D169" s="93"/>
      <c r="E169" s="93"/>
      <c r="F169" s="382"/>
      <c r="G169" s="382"/>
    </row>
    <row r="170" spans="1:7" s="87" customFormat="1" ht="12" customHeight="1" x14ac:dyDescent="0.25">
      <c r="A170" s="87">
        <v>2666</v>
      </c>
      <c r="B170" s="94"/>
      <c r="C170" s="90" t="s">
        <v>875</v>
      </c>
      <c r="D170" s="95" t="s">
        <v>15</v>
      </c>
      <c r="E170" s="96">
        <v>100</v>
      </c>
      <c r="F170" s="383"/>
      <c r="G170" s="383">
        <f>E170*F170</f>
        <v>0</v>
      </c>
    </row>
    <row r="171" spans="1:7" s="87" customFormat="1" ht="12" customHeight="1" x14ac:dyDescent="0.25">
      <c r="B171" s="92"/>
      <c r="C171" s="93"/>
      <c r="D171" s="93"/>
      <c r="E171" s="93"/>
      <c r="F171" s="382"/>
      <c r="G171" s="382"/>
    </row>
    <row r="172" spans="1:7" s="87" customFormat="1" ht="12" customHeight="1" x14ac:dyDescent="0.25">
      <c r="A172" s="87">
        <v>2667</v>
      </c>
      <c r="B172" s="94"/>
      <c r="C172" s="90" t="s">
        <v>876</v>
      </c>
      <c r="D172" s="95" t="s">
        <v>15</v>
      </c>
      <c r="E172" s="96">
        <v>25</v>
      </c>
      <c r="F172" s="383"/>
      <c r="G172" s="383">
        <f>E172*F172</f>
        <v>0</v>
      </c>
    </row>
    <row r="173" spans="1:7" s="87" customFormat="1" ht="12" customHeight="1" x14ac:dyDescent="0.25">
      <c r="B173" s="92"/>
      <c r="C173" s="93"/>
      <c r="D173" s="93"/>
      <c r="E173" s="93"/>
      <c r="F173" s="382"/>
      <c r="G173" s="382"/>
    </row>
    <row r="174" spans="1:7" s="87" customFormat="1" ht="12" customHeight="1" x14ac:dyDescent="0.25">
      <c r="A174" s="87">
        <v>2668</v>
      </c>
      <c r="B174" s="89" t="s">
        <v>877</v>
      </c>
      <c r="C174" s="90" t="s">
        <v>878</v>
      </c>
      <c r="D174" s="95" t="s">
        <v>15</v>
      </c>
      <c r="E174" s="96">
        <v>625</v>
      </c>
      <c r="F174" s="383"/>
      <c r="G174" s="383">
        <f>E174*F174</f>
        <v>0</v>
      </c>
    </row>
    <row r="175" spans="1:7" s="87" customFormat="1" ht="12" customHeight="1" x14ac:dyDescent="0.25">
      <c r="B175" s="92"/>
      <c r="C175" s="93"/>
      <c r="D175" s="93"/>
      <c r="E175" s="93"/>
      <c r="F175" s="382"/>
      <c r="G175" s="382"/>
    </row>
    <row r="176" spans="1:7" s="87" customFormat="1" ht="24" customHeight="1" x14ac:dyDescent="0.25">
      <c r="A176" s="87">
        <v>2673</v>
      </c>
      <c r="B176" s="89" t="s">
        <v>879</v>
      </c>
      <c r="C176" s="90" t="s">
        <v>880</v>
      </c>
      <c r="D176" s="95" t="s">
        <v>307</v>
      </c>
      <c r="E176" s="96">
        <v>3000</v>
      </c>
      <c r="F176" s="383"/>
      <c r="G176" s="383">
        <f>E176*F176</f>
        <v>0</v>
      </c>
    </row>
    <row r="177" spans="1:7" s="87" customFormat="1" ht="12" customHeight="1" x14ac:dyDescent="0.25">
      <c r="B177" s="92"/>
      <c r="C177" s="93"/>
      <c r="D177" s="93"/>
      <c r="E177" s="93"/>
      <c r="F177" s="382"/>
      <c r="G177" s="382"/>
    </row>
    <row r="178" spans="1:7" s="87" customFormat="1" ht="12" customHeight="1" x14ac:dyDescent="0.25">
      <c r="A178" s="87">
        <v>2678</v>
      </c>
      <c r="B178" s="89" t="s">
        <v>881</v>
      </c>
      <c r="C178" s="90" t="s">
        <v>882</v>
      </c>
      <c r="D178" s="95" t="s">
        <v>66</v>
      </c>
      <c r="E178" s="96">
        <v>20</v>
      </c>
      <c r="F178" s="383"/>
      <c r="G178" s="383">
        <f>E178*F178</f>
        <v>0</v>
      </c>
    </row>
    <row r="179" spans="1:7" s="87" customFormat="1" ht="12" customHeight="1" x14ac:dyDescent="0.25">
      <c r="B179" s="92"/>
      <c r="C179" s="93"/>
      <c r="D179" s="93"/>
      <c r="E179" s="93"/>
      <c r="F179" s="382"/>
      <c r="G179" s="382"/>
    </row>
    <row r="180" spans="1:7" s="87" customFormat="1" ht="12" customHeight="1" x14ac:dyDescent="0.25">
      <c r="A180" s="87">
        <v>2669</v>
      </c>
      <c r="B180" s="89" t="s">
        <v>883</v>
      </c>
      <c r="C180" s="90" t="s">
        <v>884</v>
      </c>
      <c r="D180" s="91"/>
      <c r="E180" s="91"/>
      <c r="F180" s="381"/>
      <c r="G180" s="381"/>
    </row>
    <row r="181" spans="1:7" s="87" customFormat="1" ht="12" customHeight="1" x14ac:dyDescent="0.25">
      <c r="B181" s="92"/>
      <c r="C181" s="93"/>
      <c r="D181" s="93"/>
      <c r="E181" s="93"/>
      <c r="F181" s="382"/>
      <c r="G181" s="382"/>
    </row>
    <row r="182" spans="1:7" s="87" customFormat="1" ht="12" customHeight="1" x14ac:dyDescent="0.25">
      <c r="A182" s="87">
        <v>2679</v>
      </c>
      <c r="B182" s="94"/>
      <c r="C182" s="90" t="s">
        <v>885</v>
      </c>
      <c r="D182" s="95" t="s">
        <v>15</v>
      </c>
      <c r="E182" s="96">
        <v>10</v>
      </c>
      <c r="F182" s="383"/>
      <c r="G182" s="383">
        <f>E182*F182</f>
        <v>0</v>
      </c>
    </row>
    <row r="183" spans="1:7" s="87" customFormat="1" ht="12" customHeight="1" x14ac:dyDescent="0.25">
      <c r="B183" s="92"/>
      <c r="C183" s="93"/>
      <c r="D183" s="93"/>
      <c r="E183" s="93"/>
      <c r="F183" s="382"/>
      <c r="G183" s="382"/>
    </row>
    <row r="184" spans="1:7" s="87" customFormat="1" ht="12" customHeight="1" x14ac:dyDescent="0.25">
      <c r="A184" s="87">
        <v>2680</v>
      </c>
      <c r="B184" s="94"/>
      <c r="C184" s="90" t="s">
        <v>886</v>
      </c>
      <c r="D184" s="95" t="s">
        <v>15</v>
      </c>
      <c r="E184" s="96">
        <v>10</v>
      </c>
      <c r="F184" s="383"/>
      <c r="G184" s="383">
        <f>E184*F184</f>
        <v>0</v>
      </c>
    </row>
    <row r="185" spans="1:7" s="87" customFormat="1" ht="12" customHeight="1" x14ac:dyDescent="0.25">
      <c r="B185" s="92"/>
      <c r="C185" s="93"/>
      <c r="D185" s="93"/>
      <c r="E185" s="93"/>
      <c r="F185" s="382"/>
      <c r="G185" s="382"/>
    </row>
    <row r="186" spans="1:7" s="87" customFormat="1" ht="12" customHeight="1" x14ac:dyDescent="0.25">
      <c r="A186" s="87">
        <v>2681</v>
      </c>
      <c r="B186" s="94"/>
      <c r="C186" s="90" t="s">
        <v>887</v>
      </c>
      <c r="D186" s="95" t="s">
        <v>15</v>
      </c>
      <c r="E186" s="96">
        <v>10</v>
      </c>
      <c r="F186" s="383"/>
      <c r="G186" s="383">
        <f>E186*F186</f>
        <v>0</v>
      </c>
    </row>
    <row r="187" spans="1:7" s="87" customFormat="1" ht="12" customHeight="1" x14ac:dyDescent="0.25">
      <c r="B187" s="92"/>
      <c r="C187" s="93"/>
      <c r="D187" s="93"/>
      <c r="E187" s="93"/>
      <c r="F187" s="382"/>
      <c r="G187" s="382"/>
    </row>
    <row r="188" spans="1:7" s="87" customFormat="1" ht="12" customHeight="1" x14ac:dyDescent="0.25">
      <c r="A188" s="87">
        <v>2682</v>
      </c>
      <c r="B188" s="94"/>
      <c r="C188" s="90" t="s">
        <v>888</v>
      </c>
      <c r="D188" s="95" t="s">
        <v>15</v>
      </c>
      <c r="E188" s="96">
        <v>320</v>
      </c>
      <c r="F188" s="383"/>
      <c r="G188" s="383">
        <f>E188*F188</f>
        <v>0</v>
      </c>
    </row>
    <row r="189" spans="1:7" s="87" customFormat="1" ht="12" customHeight="1" x14ac:dyDescent="0.25">
      <c r="B189" s="92"/>
      <c r="C189" s="93"/>
      <c r="D189" s="93"/>
      <c r="E189" s="93"/>
      <c r="F189" s="382"/>
      <c r="G189" s="382"/>
    </row>
    <row r="190" spans="1:7" s="87" customFormat="1" ht="12" customHeight="1" x14ac:dyDescent="0.25">
      <c r="A190" s="87">
        <v>2670</v>
      </c>
      <c r="B190" s="94"/>
      <c r="C190" s="90" t="s">
        <v>889</v>
      </c>
      <c r="D190" s="95" t="s">
        <v>15</v>
      </c>
      <c r="E190" s="96">
        <v>50</v>
      </c>
      <c r="F190" s="383"/>
      <c r="G190" s="383">
        <f>E190*F190</f>
        <v>0</v>
      </c>
    </row>
    <row r="191" spans="1:7" s="87" customFormat="1" ht="12" customHeight="1" x14ac:dyDescent="0.25">
      <c r="B191" s="92"/>
      <c r="C191" s="93"/>
      <c r="D191" s="93"/>
      <c r="E191" s="93"/>
      <c r="F191" s="382"/>
      <c r="G191" s="382"/>
    </row>
    <row r="192" spans="1:7" s="87" customFormat="1" ht="24" customHeight="1" x14ac:dyDescent="0.25">
      <c r="A192" s="87">
        <v>2689</v>
      </c>
      <c r="B192" s="89" t="s">
        <v>890</v>
      </c>
      <c r="C192" s="90" t="s">
        <v>891</v>
      </c>
      <c r="D192" s="95" t="s">
        <v>75</v>
      </c>
      <c r="E192" s="96">
        <v>12</v>
      </c>
      <c r="F192" s="383"/>
      <c r="G192" s="383">
        <f>E192*F192</f>
        <v>0</v>
      </c>
    </row>
    <row r="193" spans="1:7" s="87" customFormat="1" ht="12" customHeight="1" x14ac:dyDescent="0.25">
      <c r="B193" s="92"/>
      <c r="C193" s="93"/>
      <c r="D193" s="93"/>
      <c r="E193" s="93"/>
      <c r="F193" s="382"/>
      <c r="G193" s="382"/>
    </row>
    <row r="194" spans="1:7" s="87" customFormat="1" ht="12" customHeight="1" x14ac:dyDescent="0.25">
      <c r="A194" s="87">
        <v>2707</v>
      </c>
      <c r="B194" s="89" t="s">
        <v>892</v>
      </c>
      <c r="C194" s="90" t="s">
        <v>893</v>
      </c>
      <c r="D194" s="95" t="s">
        <v>58</v>
      </c>
      <c r="E194" s="96">
        <v>1</v>
      </c>
      <c r="F194" s="383"/>
      <c r="G194" s="383">
        <f>E194*F194</f>
        <v>0</v>
      </c>
    </row>
    <row r="195" spans="1:7" s="87" customFormat="1" ht="12" customHeight="1" x14ac:dyDescent="0.25">
      <c r="B195" s="92"/>
      <c r="C195" s="93"/>
      <c r="D195" s="93"/>
      <c r="E195" s="93"/>
      <c r="F195" s="382"/>
      <c r="G195" s="382"/>
    </row>
    <row r="196" spans="1:7" s="87" customFormat="1" ht="24" customHeight="1" x14ac:dyDescent="0.25">
      <c r="A196" s="87">
        <v>2708</v>
      </c>
      <c r="B196" s="89" t="s">
        <v>894</v>
      </c>
      <c r="C196" s="90" t="s">
        <v>895</v>
      </c>
      <c r="D196" s="95" t="s">
        <v>75</v>
      </c>
      <c r="E196" s="96">
        <v>12</v>
      </c>
      <c r="F196" s="383"/>
      <c r="G196" s="383">
        <f>E196*F196</f>
        <v>0</v>
      </c>
    </row>
    <row r="197" spans="1:7" s="87" customFormat="1" ht="12" customHeight="1" x14ac:dyDescent="0.25">
      <c r="B197" s="92"/>
      <c r="C197" s="93"/>
      <c r="D197" s="93"/>
      <c r="E197" s="93"/>
      <c r="F197" s="382"/>
      <c r="G197" s="382"/>
    </row>
    <row r="198" spans="1:7" s="87" customFormat="1" ht="36" customHeight="1" x14ac:dyDescent="0.25">
      <c r="A198" s="87">
        <v>2709</v>
      </c>
      <c r="B198" s="89" t="s">
        <v>896</v>
      </c>
      <c r="C198" s="90" t="s">
        <v>897</v>
      </c>
      <c r="D198" s="91"/>
      <c r="E198" s="91"/>
      <c r="F198" s="381"/>
      <c r="G198" s="381"/>
    </row>
    <row r="199" spans="1:7" s="87" customFormat="1" ht="12" customHeight="1" x14ac:dyDescent="0.25">
      <c r="B199" s="92"/>
      <c r="C199" s="93"/>
      <c r="D199" s="93"/>
      <c r="E199" s="93"/>
      <c r="F199" s="382"/>
      <c r="G199" s="382"/>
    </row>
    <row r="200" spans="1:7" s="87" customFormat="1" ht="12" customHeight="1" x14ac:dyDescent="0.25">
      <c r="A200" s="87">
        <v>2710</v>
      </c>
      <c r="B200" s="94"/>
      <c r="C200" s="90" t="s">
        <v>898</v>
      </c>
      <c r="D200" s="91"/>
      <c r="E200" s="91"/>
      <c r="F200" s="381"/>
      <c r="G200" s="381"/>
    </row>
    <row r="201" spans="1:7" s="87" customFormat="1" ht="12" customHeight="1" x14ac:dyDescent="0.25">
      <c r="B201" s="92"/>
      <c r="C201" s="93"/>
      <c r="D201" s="93"/>
      <c r="E201" s="93"/>
      <c r="F201" s="382"/>
      <c r="G201" s="382"/>
    </row>
    <row r="202" spans="1:7" s="87" customFormat="1" ht="12" customHeight="1" x14ac:dyDescent="0.25">
      <c r="A202" s="87">
        <v>2712</v>
      </c>
      <c r="B202" s="94"/>
      <c r="C202" s="90" t="s">
        <v>899</v>
      </c>
      <c r="D202" s="95" t="s">
        <v>136</v>
      </c>
      <c r="E202" s="96">
        <v>100</v>
      </c>
      <c r="F202" s="383"/>
      <c r="G202" s="383">
        <f>E202*F202</f>
        <v>0</v>
      </c>
    </row>
    <row r="203" spans="1:7" s="87" customFormat="1" ht="12" customHeight="1" x14ac:dyDescent="0.25">
      <c r="B203" s="92"/>
      <c r="C203" s="93"/>
      <c r="D203" s="93"/>
      <c r="E203" s="93"/>
      <c r="F203" s="382"/>
      <c r="G203" s="382"/>
    </row>
    <row r="204" spans="1:7" s="87" customFormat="1" ht="12" customHeight="1" x14ac:dyDescent="0.25">
      <c r="A204" s="87">
        <v>2896</v>
      </c>
      <c r="B204" s="94"/>
      <c r="C204" s="90" t="s">
        <v>900</v>
      </c>
      <c r="D204" s="95" t="s">
        <v>136</v>
      </c>
      <c r="E204" s="96">
        <v>35</v>
      </c>
      <c r="F204" s="383"/>
      <c r="G204" s="383">
        <f>E204*F204</f>
        <v>0</v>
      </c>
    </row>
    <row r="205" spans="1:7" s="87" customFormat="1" ht="12" customHeight="1" x14ac:dyDescent="0.25">
      <c r="B205" s="92"/>
      <c r="C205" s="93"/>
      <c r="D205" s="93"/>
      <c r="E205" s="93"/>
      <c r="F205" s="382"/>
      <c r="G205" s="382"/>
    </row>
    <row r="206" spans="1:7" s="97" customFormat="1" ht="20.100000000000001" customHeight="1" x14ac:dyDescent="0.25">
      <c r="B206" s="98" t="s">
        <v>42</v>
      </c>
      <c r="C206" s="99"/>
      <c r="D206" s="99"/>
      <c r="E206" s="99"/>
      <c r="F206" s="384"/>
      <c r="G206" s="384">
        <f>SUM(G148:G205)</f>
        <v>0</v>
      </c>
    </row>
    <row r="207" spans="1:7" s="86" customFormat="1" ht="12" customHeight="1" x14ac:dyDescent="0.2">
      <c r="D207" s="100"/>
      <c r="F207" s="379"/>
      <c r="G207" s="379"/>
    </row>
    <row r="208" spans="1:7" s="86" customFormat="1" ht="15" customHeight="1" x14ac:dyDescent="0.2">
      <c r="F208" s="379"/>
      <c r="G208" s="379"/>
    </row>
    <row r="209" spans="1:7" s="87" customFormat="1" ht="15.4" customHeight="1" x14ac:dyDescent="0.25">
      <c r="B209" s="88" t="s">
        <v>155</v>
      </c>
      <c r="C209" s="88" t="s">
        <v>156</v>
      </c>
      <c r="D209" s="88" t="s">
        <v>157</v>
      </c>
      <c r="E209" s="88" t="s">
        <v>158</v>
      </c>
      <c r="F209" s="380" t="s">
        <v>159</v>
      </c>
      <c r="G209" s="380" t="s">
        <v>1309</v>
      </c>
    </row>
    <row r="210" spans="1:7" s="97" customFormat="1" ht="20.100000000000001" customHeight="1" x14ac:dyDescent="0.25">
      <c r="B210" s="98" t="s">
        <v>43</v>
      </c>
      <c r="C210" s="99"/>
      <c r="D210" s="99"/>
      <c r="E210" s="99"/>
      <c r="F210" s="384"/>
      <c r="G210" s="384">
        <f>G206</f>
        <v>0</v>
      </c>
    </row>
    <row r="211" spans="1:7" s="87" customFormat="1" ht="36" customHeight="1" x14ac:dyDescent="0.25">
      <c r="A211" s="87">
        <v>2736</v>
      </c>
      <c r="B211" s="89" t="s">
        <v>902</v>
      </c>
      <c r="C211" s="90" t="s">
        <v>903</v>
      </c>
      <c r="D211" s="91"/>
      <c r="E211" s="91"/>
      <c r="F211" s="381"/>
      <c r="G211" s="381"/>
    </row>
    <row r="212" spans="1:7" s="87" customFormat="1" ht="12" customHeight="1" x14ac:dyDescent="0.25">
      <c r="B212" s="92"/>
      <c r="C212" s="93"/>
      <c r="D212" s="93"/>
      <c r="E212" s="93"/>
      <c r="F212" s="382"/>
      <c r="G212" s="382"/>
    </row>
    <row r="213" spans="1:7" s="87" customFormat="1" ht="12" customHeight="1" x14ac:dyDescent="0.25">
      <c r="A213" s="87">
        <v>2738</v>
      </c>
      <c r="B213" s="94"/>
      <c r="C213" s="90" t="s">
        <v>904</v>
      </c>
      <c r="D213" s="95" t="s">
        <v>136</v>
      </c>
      <c r="E213" s="96">
        <v>10</v>
      </c>
      <c r="F213" s="383"/>
      <c r="G213" s="383">
        <f>E213*F213</f>
        <v>0</v>
      </c>
    </row>
    <row r="214" spans="1:7" s="87" customFormat="1" ht="12" customHeight="1" x14ac:dyDescent="0.25">
      <c r="B214" s="92"/>
      <c r="C214" s="93"/>
      <c r="D214" s="93"/>
      <c r="E214" s="93"/>
      <c r="F214" s="382"/>
      <c r="G214" s="382"/>
    </row>
    <row r="215" spans="1:7" s="87" customFormat="1" ht="12" customHeight="1" x14ac:dyDescent="0.25">
      <c r="A215" s="87">
        <v>2739</v>
      </c>
      <c r="B215" s="94"/>
      <c r="C215" s="90" t="s">
        <v>905</v>
      </c>
      <c r="D215" s="95" t="s">
        <v>136</v>
      </c>
      <c r="E215" s="96">
        <v>10</v>
      </c>
      <c r="F215" s="383"/>
      <c r="G215" s="383">
        <f>E215*F215</f>
        <v>0</v>
      </c>
    </row>
    <row r="216" spans="1:7" s="87" customFormat="1" ht="12" customHeight="1" x14ac:dyDescent="0.25">
      <c r="B216" s="92"/>
      <c r="C216" s="93"/>
      <c r="D216" s="93"/>
      <c r="E216" s="93"/>
      <c r="F216" s="382"/>
      <c r="G216" s="382"/>
    </row>
    <row r="217" spans="1:7" s="87" customFormat="1" ht="24" customHeight="1" x14ac:dyDescent="0.25">
      <c r="A217" s="87">
        <v>2740</v>
      </c>
      <c r="B217" s="89" t="s">
        <v>906</v>
      </c>
      <c r="C217" s="90" t="s">
        <v>907</v>
      </c>
      <c r="D217" s="95" t="s">
        <v>23</v>
      </c>
      <c r="E217" s="96">
        <v>1</v>
      </c>
      <c r="F217" s="383">
        <v>240000</v>
      </c>
      <c r="G217" s="383">
        <f>E217*F217</f>
        <v>240000</v>
      </c>
    </row>
    <row r="218" spans="1:7" s="87" customFormat="1" ht="12" customHeight="1" x14ac:dyDescent="0.25">
      <c r="B218" s="92"/>
      <c r="C218" s="93"/>
      <c r="D218" s="93"/>
      <c r="E218" s="93"/>
      <c r="F218" s="382"/>
      <c r="G218" s="382"/>
    </row>
    <row r="219" spans="1:7" s="87" customFormat="1" ht="12" customHeight="1" x14ac:dyDescent="0.25">
      <c r="A219" s="87">
        <v>2748</v>
      </c>
      <c r="B219" s="89" t="s">
        <v>908</v>
      </c>
      <c r="C219" s="90" t="s">
        <v>909</v>
      </c>
      <c r="D219" s="95" t="s">
        <v>75</v>
      </c>
      <c r="E219" s="96">
        <v>12</v>
      </c>
      <c r="F219" s="383"/>
      <c r="G219" s="383">
        <f>E219*F219</f>
        <v>0</v>
      </c>
    </row>
    <row r="220" spans="1:7" s="87" customFormat="1" ht="12" customHeight="1" x14ac:dyDescent="0.25">
      <c r="B220" s="92"/>
      <c r="C220" s="93"/>
      <c r="D220" s="93"/>
      <c r="E220" s="93"/>
      <c r="F220" s="382"/>
      <c r="G220" s="382"/>
    </row>
    <row r="221" spans="1:7" s="87" customFormat="1" ht="24" customHeight="1" x14ac:dyDescent="0.25">
      <c r="A221" s="87">
        <v>2749</v>
      </c>
      <c r="B221" s="89" t="s">
        <v>910</v>
      </c>
      <c r="C221" s="90" t="s">
        <v>911</v>
      </c>
      <c r="D221" s="95" t="s">
        <v>136</v>
      </c>
      <c r="E221" s="96">
        <v>135</v>
      </c>
      <c r="F221" s="383"/>
      <c r="G221" s="383">
        <f>E221*F221</f>
        <v>0</v>
      </c>
    </row>
    <row r="222" spans="1:7" s="87" customFormat="1" ht="12" customHeight="1" x14ac:dyDescent="0.25">
      <c r="B222" s="92"/>
      <c r="C222" s="93"/>
      <c r="D222" s="93"/>
      <c r="E222" s="93"/>
      <c r="F222" s="382"/>
      <c r="G222" s="382"/>
    </row>
    <row r="223" spans="1:7" s="87" customFormat="1" ht="12" customHeight="1" x14ac:dyDescent="0.25">
      <c r="A223" s="87">
        <v>2751</v>
      </c>
      <c r="B223" s="89" t="s">
        <v>912</v>
      </c>
      <c r="C223" s="90" t="s">
        <v>913</v>
      </c>
      <c r="D223" s="91"/>
      <c r="E223" s="91"/>
      <c r="F223" s="381"/>
      <c r="G223" s="381"/>
    </row>
    <row r="224" spans="1:7" s="87" customFormat="1" ht="12" customHeight="1" x14ac:dyDescent="0.25">
      <c r="B224" s="92"/>
      <c r="C224" s="93"/>
      <c r="D224" s="93"/>
      <c r="E224" s="93"/>
      <c r="F224" s="382"/>
      <c r="G224" s="382"/>
    </row>
    <row r="225" spans="1:7" s="87" customFormat="1" ht="12" customHeight="1" x14ac:dyDescent="0.25">
      <c r="A225" s="87">
        <v>2753</v>
      </c>
      <c r="B225" s="94"/>
      <c r="C225" s="90" t="s">
        <v>914</v>
      </c>
      <c r="D225" s="95" t="s">
        <v>347</v>
      </c>
      <c r="E225" s="96">
        <v>22</v>
      </c>
      <c r="F225" s="383"/>
      <c r="G225" s="383">
        <f>E225*F225</f>
        <v>0</v>
      </c>
    </row>
    <row r="226" spans="1:7" s="87" customFormat="1" ht="12" customHeight="1" x14ac:dyDescent="0.25">
      <c r="B226" s="92"/>
      <c r="C226" s="93"/>
      <c r="D226" s="93"/>
      <c r="E226" s="93"/>
      <c r="F226" s="382"/>
      <c r="G226" s="382"/>
    </row>
    <row r="227" spans="1:7" s="87" customFormat="1" ht="24" customHeight="1" x14ac:dyDescent="0.25">
      <c r="A227" s="87">
        <v>2754</v>
      </c>
      <c r="B227" s="89" t="s">
        <v>915</v>
      </c>
      <c r="C227" s="90" t="s">
        <v>916</v>
      </c>
      <c r="D227" s="91"/>
      <c r="E227" s="91"/>
      <c r="F227" s="381"/>
      <c r="G227" s="381"/>
    </row>
    <row r="228" spans="1:7" s="87" customFormat="1" ht="12" customHeight="1" x14ac:dyDescent="0.25">
      <c r="B228" s="92"/>
      <c r="C228" s="93"/>
      <c r="D228" s="93"/>
      <c r="E228" s="93"/>
      <c r="F228" s="382"/>
      <c r="G228" s="382"/>
    </row>
    <row r="229" spans="1:7" s="87" customFormat="1" ht="12" customHeight="1" x14ac:dyDescent="0.25">
      <c r="A229" s="87">
        <v>2755</v>
      </c>
      <c r="B229" s="94"/>
      <c r="C229" s="90" t="s">
        <v>917</v>
      </c>
      <c r="D229" s="95" t="s">
        <v>15</v>
      </c>
      <c r="E229" s="96">
        <v>130</v>
      </c>
      <c r="F229" s="383"/>
      <c r="G229" s="383">
        <f>E229*F229</f>
        <v>0</v>
      </c>
    </row>
    <row r="230" spans="1:7" s="87" customFormat="1" ht="12" customHeight="1" x14ac:dyDescent="0.25">
      <c r="B230" s="92"/>
      <c r="C230" s="93"/>
      <c r="D230" s="93"/>
      <c r="E230" s="93"/>
      <c r="F230" s="382"/>
      <c r="G230" s="382"/>
    </row>
    <row r="231" spans="1:7" s="87" customFormat="1" ht="12" customHeight="1" x14ac:dyDescent="0.25">
      <c r="A231" s="87">
        <v>2756</v>
      </c>
      <c r="B231" s="89" t="s">
        <v>918</v>
      </c>
      <c r="C231" s="90" t="s">
        <v>919</v>
      </c>
      <c r="D231" s="95" t="s">
        <v>15</v>
      </c>
      <c r="E231" s="96">
        <v>130</v>
      </c>
      <c r="F231" s="383"/>
      <c r="G231" s="383">
        <f>E231*F231</f>
        <v>0</v>
      </c>
    </row>
    <row r="232" spans="1:7" s="87" customFormat="1" ht="12" customHeight="1" x14ac:dyDescent="0.25">
      <c r="B232" s="92"/>
      <c r="C232" s="93"/>
      <c r="D232" s="93"/>
      <c r="E232" s="93"/>
      <c r="F232" s="382"/>
      <c r="G232" s="382"/>
    </row>
    <row r="233" spans="1:7" s="87" customFormat="1" ht="12" customHeight="1" x14ac:dyDescent="0.25">
      <c r="A233" s="87">
        <v>2760</v>
      </c>
      <c r="B233" s="89" t="s">
        <v>920</v>
      </c>
      <c r="C233" s="90" t="s">
        <v>921</v>
      </c>
      <c r="D233" s="95" t="s">
        <v>58</v>
      </c>
      <c r="E233" s="96">
        <v>1</v>
      </c>
      <c r="F233" s="383"/>
      <c r="G233" s="383">
        <f>E233*F233</f>
        <v>0</v>
      </c>
    </row>
    <row r="234" spans="1:7" s="87" customFormat="1" ht="12" customHeight="1" x14ac:dyDescent="0.25">
      <c r="B234" s="92"/>
      <c r="C234" s="93"/>
      <c r="D234" s="93"/>
      <c r="E234" s="93"/>
      <c r="F234" s="382"/>
      <c r="G234" s="382"/>
    </row>
    <row r="235" spans="1:7" s="87" customFormat="1" ht="12" customHeight="1" x14ac:dyDescent="0.25">
      <c r="A235" s="87">
        <v>2842</v>
      </c>
      <c r="B235" s="89" t="s">
        <v>922</v>
      </c>
      <c r="C235" s="90" t="s">
        <v>923</v>
      </c>
      <c r="D235" s="91"/>
      <c r="E235" s="91"/>
      <c r="F235" s="381"/>
      <c r="G235" s="381"/>
    </row>
    <row r="236" spans="1:7" s="87" customFormat="1" ht="12" customHeight="1" x14ac:dyDescent="0.25">
      <c r="B236" s="92"/>
      <c r="C236" s="93"/>
      <c r="D236" s="93"/>
      <c r="E236" s="93"/>
      <c r="F236" s="382"/>
      <c r="G236" s="382"/>
    </row>
    <row r="237" spans="1:7" s="87" customFormat="1" ht="48" customHeight="1" x14ac:dyDescent="0.25">
      <c r="A237" s="87">
        <v>2843</v>
      </c>
      <c r="B237" s="94"/>
      <c r="C237" s="90" t="s">
        <v>924</v>
      </c>
      <c r="D237" s="95" t="s">
        <v>75</v>
      </c>
      <c r="E237" s="101">
        <v>1</v>
      </c>
      <c r="F237" s="383"/>
      <c r="G237" s="383">
        <f>E237*F237</f>
        <v>0</v>
      </c>
    </row>
    <row r="238" spans="1:7" s="87" customFormat="1" ht="12" customHeight="1" x14ac:dyDescent="0.25">
      <c r="B238" s="92"/>
      <c r="C238" s="93"/>
      <c r="D238" s="93"/>
      <c r="E238" s="93"/>
      <c r="F238" s="382"/>
      <c r="G238" s="382"/>
    </row>
    <row r="239" spans="1:7" s="87" customFormat="1" ht="24" customHeight="1" x14ac:dyDescent="0.25">
      <c r="A239" s="87">
        <v>2844</v>
      </c>
      <c r="B239" s="94"/>
      <c r="C239" s="90" t="s">
        <v>925</v>
      </c>
      <c r="D239" s="95" t="s">
        <v>136</v>
      </c>
      <c r="E239" s="96">
        <v>580</v>
      </c>
      <c r="F239" s="383"/>
      <c r="G239" s="383">
        <f>E239*F239</f>
        <v>0</v>
      </c>
    </row>
    <row r="240" spans="1:7" s="87" customFormat="1" ht="12" customHeight="1" x14ac:dyDescent="0.25">
      <c r="B240" s="92"/>
      <c r="C240" s="93"/>
      <c r="D240" s="93"/>
      <c r="E240" s="93"/>
      <c r="F240" s="382"/>
      <c r="G240" s="382"/>
    </row>
    <row r="241" spans="1:7" s="87" customFormat="1" ht="24" customHeight="1" x14ac:dyDescent="0.25">
      <c r="A241" s="87">
        <v>2845</v>
      </c>
      <c r="B241" s="94"/>
      <c r="C241" s="90" t="s">
        <v>926</v>
      </c>
      <c r="D241" s="95" t="s">
        <v>136</v>
      </c>
      <c r="E241" s="96">
        <v>144</v>
      </c>
      <c r="F241" s="383"/>
      <c r="G241" s="383">
        <f>E241*F241</f>
        <v>0</v>
      </c>
    </row>
    <row r="242" spans="1:7" s="87" customFormat="1" ht="12" customHeight="1" x14ac:dyDescent="0.25">
      <c r="B242" s="92"/>
      <c r="C242" s="93"/>
      <c r="D242" s="93"/>
      <c r="E242" s="93"/>
      <c r="F242" s="382"/>
      <c r="G242" s="382"/>
    </row>
    <row r="243" spans="1:7" s="87" customFormat="1" ht="12" customHeight="1" x14ac:dyDescent="0.25">
      <c r="A243" s="87">
        <v>2846</v>
      </c>
      <c r="B243" s="94"/>
      <c r="C243" s="90" t="s">
        <v>927</v>
      </c>
      <c r="D243" s="91"/>
      <c r="E243" s="91"/>
      <c r="F243" s="381"/>
      <c r="G243" s="381"/>
    </row>
    <row r="244" spans="1:7" s="87" customFormat="1" ht="12" customHeight="1" x14ac:dyDescent="0.25">
      <c r="B244" s="92"/>
      <c r="C244" s="93"/>
      <c r="D244" s="93"/>
      <c r="E244" s="93"/>
      <c r="F244" s="382"/>
      <c r="G244" s="382"/>
    </row>
    <row r="245" spans="1:7" s="87" customFormat="1" ht="24" customHeight="1" x14ac:dyDescent="0.25">
      <c r="A245" s="87">
        <v>2847</v>
      </c>
      <c r="B245" s="94"/>
      <c r="C245" s="90" t="s">
        <v>928</v>
      </c>
      <c r="D245" s="95" t="s">
        <v>58</v>
      </c>
      <c r="E245" s="101">
        <v>1</v>
      </c>
      <c r="F245" s="383"/>
      <c r="G245" s="383">
        <f>E245*F245</f>
        <v>0</v>
      </c>
    </row>
    <row r="246" spans="1:7" s="87" customFormat="1" ht="12" customHeight="1" x14ac:dyDescent="0.25">
      <c r="B246" s="92"/>
      <c r="C246" s="93"/>
      <c r="D246" s="93"/>
      <c r="E246" s="93"/>
      <c r="F246" s="382"/>
      <c r="G246" s="382"/>
    </row>
    <row r="247" spans="1:7" s="87" customFormat="1" ht="36" customHeight="1" x14ac:dyDescent="0.25">
      <c r="A247" s="87">
        <v>2848</v>
      </c>
      <c r="B247" s="94"/>
      <c r="C247" s="90" t="s">
        <v>929</v>
      </c>
      <c r="D247" s="95" t="s">
        <v>75</v>
      </c>
      <c r="E247" s="101">
        <v>12</v>
      </c>
      <c r="F247" s="383"/>
      <c r="G247" s="383">
        <f>E247*F247</f>
        <v>0</v>
      </c>
    </row>
    <row r="248" spans="1:7" s="87" customFormat="1" ht="12" customHeight="1" x14ac:dyDescent="0.25">
      <c r="B248" s="92"/>
      <c r="C248" s="93"/>
      <c r="D248" s="93"/>
      <c r="E248" s="93"/>
      <c r="F248" s="382"/>
      <c r="G248" s="382"/>
    </row>
    <row r="249" spans="1:7" s="87" customFormat="1" ht="12" customHeight="1" x14ac:dyDescent="0.25">
      <c r="A249" s="87">
        <v>2849</v>
      </c>
      <c r="B249" s="94"/>
      <c r="C249" s="90" t="s">
        <v>930</v>
      </c>
      <c r="D249" s="91"/>
      <c r="E249" s="91"/>
      <c r="F249" s="381"/>
      <c r="G249" s="381"/>
    </row>
    <row r="250" spans="1:7" s="87" customFormat="1" ht="12" customHeight="1" x14ac:dyDescent="0.25">
      <c r="B250" s="92"/>
      <c r="C250" s="93"/>
      <c r="D250" s="93"/>
      <c r="E250" s="93"/>
      <c r="F250" s="382"/>
      <c r="G250" s="382"/>
    </row>
    <row r="251" spans="1:7" s="87" customFormat="1" ht="12" customHeight="1" x14ac:dyDescent="0.25">
      <c r="A251" s="87">
        <v>2850</v>
      </c>
      <c r="B251" s="94"/>
      <c r="C251" s="90" t="s">
        <v>931</v>
      </c>
      <c r="D251" s="95" t="s">
        <v>136</v>
      </c>
      <c r="E251" s="96">
        <v>120</v>
      </c>
      <c r="F251" s="383"/>
      <c r="G251" s="383">
        <f>E251*F251</f>
        <v>0</v>
      </c>
    </row>
    <row r="252" spans="1:7" s="87" customFormat="1" ht="12" customHeight="1" x14ac:dyDescent="0.25">
      <c r="B252" s="92"/>
      <c r="C252" s="93"/>
      <c r="D252" s="93"/>
      <c r="E252" s="93"/>
      <c r="F252" s="382"/>
      <c r="G252" s="382"/>
    </row>
    <row r="253" spans="1:7" s="87" customFormat="1" ht="12" customHeight="1" x14ac:dyDescent="0.25">
      <c r="A253" s="87">
        <v>2851</v>
      </c>
      <c r="B253" s="94"/>
      <c r="C253" s="90" t="s">
        <v>932</v>
      </c>
      <c r="D253" s="91"/>
      <c r="E253" s="91"/>
      <c r="F253" s="381"/>
      <c r="G253" s="381"/>
    </row>
    <row r="254" spans="1:7" s="87" customFormat="1" ht="12" customHeight="1" x14ac:dyDescent="0.25">
      <c r="B254" s="92"/>
      <c r="C254" s="93"/>
      <c r="D254" s="93"/>
      <c r="E254" s="93"/>
      <c r="F254" s="382"/>
      <c r="G254" s="382"/>
    </row>
    <row r="255" spans="1:7" s="87" customFormat="1" ht="12" customHeight="1" x14ac:dyDescent="0.25">
      <c r="A255" s="87">
        <v>2852</v>
      </c>
      <c r="B255" s="94"/>
      <c r="C255" s="90" t="s">
        <v>933</v>
      </c>
      <c r="D255" s="95" t="s">
        <v>136</v>
      </c>
      <c r="E255" s="96">
        <v>12</v>
      </c>
      <c r="F255" s="383"/>
      <c r="G255" s="383">
        <f>E255*F255</f>
        <v>0</v>
      </c>
    </row>
    <row r="256" spans="1:7" s="87" customFormat="1" ht="12" customHeight="1" x14ac:dyDescent="0.25">
      <c r="B256" s="92"/>
      <c r="C256" s="93"/>
      <c r="D256" s="93"/>
      <c r="E256" s="93"/>
      <c r="F256" s="382"/>
      <c r="G256" s="382"/>
    </row>
    <row r="257" spans="1:7" s="87" customFormat="1" ht="12" customHeight="1" x14ac:dyDescent="0.25">
      <c r="A257" s="87">
        <v>2853</v>
      </c>
      <c r="B257" s="94"/>
      <c r="C257" s="90" t="s">
        <v>934</v>
      </c>
      <c r="D257" s="95" t="s">
        <v>136</v>
      </c>
      <c r="E257" s="96">
        <v>6</v>
      </c>
      <c r="F257" s="383"/>
      <c r="G257" s="383">
        <f>E257*F257</f>
        <v>0</v>
      </c>
    </row>
    <row r="258" spans="1:7" s="87" customFormat="1" ht="12" customHeight="1" x14ac:dyDescent="0.25">
      <c r="B258" s="92"/>
      <c r="C258" s="93"/>
      <c r="D258" s="93"/>
      <c r="E258" s="93"/>
      <c r="F258" s="382"/>
      <c r="G258" s="382"/>
    </row>
    <row r="259" spans="1:7" s="87" customFormat="1" ht="12" customHeight="1" x14ac:dyDescent="0.25">
      <c r="A259" s="87">
        <v>2854</v>
      </c>
      <c r="B259" s="94"/>
      <c r="C259" s="90" t="s">
        <v>935</v>
      </c>
      <c r="D259" s="95" t="s">
        <v>75</v>
      </c>
      <c r="E259" s="101">
        <v>12</v>
      </c>
      <c r="F259" s="383"/>
      <c r="G259" s="383">
        <f>E259*F259</f>
        <v>0</v>
      </c>
    </row>
    <row r="260" spans="1:7" s="87" customFormat="1" ht="12" customHeight="1" x14ac:dyDescent="0.25">
      <c r="B260" s="92"/>
      <c r="C260" s="93"/>
      <c r="D260" s="93"/>
      <c r="E260" s="93"/>
      <c r="F260" s="382"/>
      <c r="G260" s="382"/>
    </row>
    <row r="261" spans="1:7" s="87" customFormat="1" ht="24" customHeight="1" x14ac:dyDescent="0.25">
      <c r="A261" s="87">
        <v>2855</v>
      </c>
      <c r="B261" s="94"/>
      <c r="C261" s="90" t="s">
        <v>936</v>
      </c>
      <c r="D261" s="95" t="s">
        <v>15</v>
      </c>
      <c r="E261" s="96">
        <v>5</v>
      </c>
      <c r="F261" s="383"/>
      <c r="G261" s="383">
        <f>E261*F261</f>
        <v>0</v>
      </c>
    </row>
    <row r="262" spans="1:7" s="87" customFormat="1" ht="12" customHeight="1" x14ac:dyDescent="0.25">
      <c r="B262" s="92"/>
      <c r="C262" s="93"/>
      <c r="D262" s="93"/>
      <c r="E262" s="93"/>
      <c r="F262" s="382"/>
      <c r="G262" s="382"/>
    </row>
    <row r="263" spans="1:7" s="87" customFormat="1" ht="12" customHeight="1" x14ac:dyDescent="0.25">
      <c r="B263" s="94"/>
      <c r="C263" s="91"/>
      <c r="D263" s="91"/>
      <c r="E263" s="91"/>
      <c r="F263" s="381"/>
      <c r="G263" s="381"/>
    </row>
    <row r="264" spans="1:7" s="87" customFormat="1" ht="12" customHeight="1" x14ac:dyDescent="0.25">
      <c r="B264" s="92"/>
      <c r="C264" s="93"/>
      <c r="D264" s="93"/>
      <c r="E264" s="93"/>
      <c r="F264" s="382"/>
      <c r="G264" s="382"/>
    </row>
    <row r="265" spans="1:7" s="87" customFormat="1" ht="12" customHeight="1" x14ac:dyDescent="0.25">
      <c r="B265" s="94"/>
      <c r="C265" s="91"/>
      <c r="D265" s="91"/>
      <c r="E265" s="91"/>
      <c r="F265" s="381"/>
      <c r="G265" s="381"/>
    </row>
    <row r="266" spans="1:7" s="97" customFormat="1" ht="20.100000000000001" customHeight="1" x14ac:dyDescent="0.25">
      <c r="B266" s="98" t="s">
        <v>54</v>
      </c>
      <c r="C266" s="99"/>
      <c r="D266" s="99"/>
      <c r="E266" s="99"/>
      <c r="F266" s="384"/>
      <c r="G266" s="384"/>
    </row>
    <row r="267" spans="1:7" s="86" customFormat="1" ht="12" customHeight="1" x14ac:dyDescent="0.2">
      <c r="D267" s="100"/>
      <c r="F267" s="379"/>
      <c r="G267" s="379"/>
    </row>
    <row r="268" spans="1:7" s="86" customFormat="1" ht="15" customHeight="1" x14ac:dyDescent="0.2">
      <c r="F268" s="379"/>
      <c r="G268" s="379"/>
    </row>
    <row r="269" spans="1:7" s="87" customFormat="1" ht="15.4" customHeight="1" x14ac:dyDescent="0.25">
      <c r="B269" s="88" t="s">
        <v>155</v>
      </c>
      <c r="C269" s="88" t="s">
        <v>156</v>
      </c>
      <c r="D269" s="88" t="s">
        <v>157</v>
      </c>
      <c r="E269" s="88" t="s">
        <v>158</v>
      </c>
      <c r="F269" s="380" t="s">
        <v>159</v>
      </c>
      <c r="G269" s="380" t="s">
        <v>1309</v>
      </c>
    </row>
    <row r="270" spans="1:7" s="87" customFormat="1" ht="12" customHeight="1" x14ac:dyDescent="0.25">
      <c r="A270" s="87">
        <v>2797</v>
      </c>
      <c r="B270" s="89" t="s">
        <v>938</v>
      </c>
      <c r="C270" s="90" t="s">
        <v>939</v>
      </c>
      <c r="D270" s="91"/>
      <c r="E270" s="91"/>
      <c r="F270" s="381"/>
      <c r="G270" s="381"/>
    </row>
    <row r="271" spans="1:7" s="87" customFormat="1" ht="12" customHeight="1" x14ac:dyDescent="0.25">
      <c r="B271" s="92"/>
      <c r="C271" s="93"/>
      <c r="D271" s="93"/>
      <c r="E271" s="93"/>
      <c r="F271" s="382"/>
      <c r="G271" s="382"/>
    </row>
    <row r="272" spans="1:7" s="87" customFormat="1" ht="12" customHeight="1" x14ac:dyDescent="0.25">
      <c r="A272" s="87">
        <v>2802</v>
      </c>
      <c r="B272" s="89" t="s">
        <v>940</v>
      </c>
      <c r="C272" s="90" t="s">
        <v>941</v>
      </c>
      <c r="D272" s="91"/>
      <c r="E272" s="91"/>
      <c r="F272" s="381"/>
      <c r="G272" s="381"/>
    </row>
    <row r="273" spans="1:7" s="87" customFormat="1" ht="12" customHeight="1" x14ac:dyDescent="0.25">
      <c r="B273" s="92"/>
      <c r="C273" s="93"/>
      <c r="D273" s="93"/>
      <c r="E273" s="93"/>
      <c r="F273" s="382"/>
      <c r="G273" s="382"/>
    </row>
    <row r="274" spans="1:7" s="87" customFormat="1" ht="12" customHeight="1" x14ac:dyDescent="0.25">
      <c r="A274" s="87">
        <v>2798</v>
      </c>
      <c r="B274" s="94"/>
      <c r="C274" s="90" t="s">
        <v>942</v>
      </c>
      <c r="D274" s="91"/>
      <c r="E274" s="91"/>
      <c r="F274" s="381"/>
      <c r="G274" s="381"/>
    </row>
    <row r="275" spans="1:7" s="87" customFormat="1" ht="12" customHeight="1" x14ac:dyDescent="0.25">
      <c r="B275" s="92"/>
      <c r="C275" s="93"/>
      <c r="D275" s="93"/>
      <c r="E275" s="93"/>
      <c r="F275" s="382"/>
      <c r="G275" s="382"/>
    </row>
    <row r="276" spans="1:7" s="87" customFormat="1" ht="12" customHeight="1" x14ac:dyDescent="0.25">
      <c r="A276" s="87">
        <v>2799</v>
      </c>
      <c r="B276" s="94"/>
      <c r="C276" s="90" t="s">
        <v>943</v>
      </c>
      <c r="D276" s="95" t="s">
        <v>66</v>
      </c>
      <c r="E276" s="96">
        <v>65</v>
      </c>
      <c r="F276" s="383"/>
      <c r="G276" s="383">
        <f>E276*F276</f>
        <v>0</v>
      </c>
    </row>
    <row r="277" spans="1:7" s="87" customFormat="1" ht="12" customHeight="1" x14ac:dyDescent="0.25">
      <c r="B277" s="92"/>
      <c r="C277" s="93"/>
      <c r="D277" s="93"/>
      <c r="E277" s="93"/>
      <c r="F277" s="382"/>
      <c r="G277" s="382"/>
    </row>
    <row r="278" spans="1:7" s="87" customFormat="1" ht="12" customHeight="1" x14ac:dyDescent="0.25">
      <c r="A278" s="87">
        <v>2800</v>
      </c>
      <c r="B278" s="94"/>
      <c r="C278" s="90" t="s">
        <v>944</v>
      </c>
      <c r="D278" s="91"/>
      <c r="E278" s="91"/>
      <c r="F278" s="381"/>
      <c r="G278" s="381"/>
    </row>
    <row r="279" spans="1:7" s="87" customFormat="1" ht="12" customHeight="1" x14ac:dyDescent="0.25">
      <c r="B279" s="92"/>
      <c r="C279" s="93"/>
      <c r="D279" s="93"/>
      <c r="E279" s="93"/>
      <c r="F279" s="382"/>
      <c r="G279" s="382"/>
    </row>
    <row r="280" spans="1:7" s="87" customFormat="1" ht="12" customHeight="1" x14ac:dyDescent="0.25">
      <c r="A280" s="87">
        <v>2801</v>
      </c>
      <c r="B280" s="94"/>
      <c r="C280" s="90" t="s">
        <v>945</v>
      </c>
      <c r="D280" s="95" t="s">
        <v>66</v>
      </c>
      <c r="E280" s="96">
        <v>250</v>
      </c>
      <c r="F280" s="383"/>
      <c r="G280" s="383">
        <f>E280*F280</f>
        <v>0</v>
      </c>
    </row>
    <row r="281" spans="1:7" s="87" customFormat="1" ht="12" customHeight="1" x14ac:dyDescent="0.25">
      <c r="B281" s="92"/>
      <c r="C281" s="93"/>
      <c r="D281" s="93"/>
      <c r="E281" s="93"/>
      <c r="F281" s="382"/>
      <c r="G281" s="382"/>
    </row>
    <row r="282" spans="1:7" s="87" customFormat="1" ht="12" customHeight="1" x14ac:dyDescent="0.25">
      <c r="A282" s="87">
        <v>2811</v>
      </c>
      <c r="B282" s="94"/>
      <c r="C282" s="90" t="s">
        <v>946</v>
      </c>
      <c r="D282" s="95" t="s">
        <v>66</v>
      </c>
      <c r="E282" s="96">
        <v>25</v>
      </c>
      <c r="F282" s="383"/>
      <c r="G282" s="383">
        <f>E282*F282</f>
        <v>0</v>
      </c>
    </row>
    <row r="283" spans="1:7" s="87" customFormat="1" ht="12" customHeight="1" x14ac:dyDescent="0.25">
      <c r="B283" s="92"/>
      <c r="C283" s="93"/>
      <c r="D283" s="93"/>
      <c r="E283" s="93"/>
      <c r="F283" s="382"/>
      <c r="G283" s="382"/>
    </row>
    <row r="284" spans="1:7" s="87" customFormat="1" ht="12" customHeight="1" x14ac:dyDescent="0.25">
      <c r="A284" s="87">
        <v>2812</v>
      </c>
      <c r="B284" s="94"/>
      <c r="C284" s="90" t="s">
        <v>947</v>
      </c>
      <c r="D284" s="95" t="s">
        <v>66</v>
      </c>
      <c r="E284" s="96">
        <v>175</v>
      </c>
      <c r="F284" s="383"/>
      <c r="G284" s="383">
        <f>E284*F284</f>
        <v>0</v>
      </c>
    </row>
    <row r="285" spans="1:7" s="87" customFormat="1" ht="12" customHeight="1" x14ac:dyDescent="0.25">
      <c r="B285" s="92"/>
      <c r="C285" s="93"/>
      <c r="D285" s="93"/>
      <c r="E285" s="93"/>
      <c r="F285" s="382"/>
      <c r="G285" s="382"/>
    </row>
    <row r="286" spans="1:7" s="87" customFormat="1" ht="12" customHeight="1" x14ac:dyDescent="0.25">
      <c r="A286" s="87">
        <v>2813</v>
      </c>
      <c r="B286" s="94"/>
      <c r="C286" s="90" t="s">
        <v>948</v>
      </c>
      <c r="D286" s="95" t="s">
        <v>66</v>
      </c>
      <c r="E286" s="96">
        <v>120</v>
      </c>
      <c r="F286" s="383"/>
      <c r="G286" s="383">
        <f>E286*F286</f>
        <v>0</v>
      </c>
    </row>
    <row r="287" spans="1:7" s="87" customFormat="1" ht="12" customHeight="1" x14ac:dyDescent="0.25">
      <c r="B287" s="92"/>
      <c r="C287" s="93"/>
      <c r="D287" s="93"/>
      <c r="E287" s="93"/>
      <c r="F287" s="382"/>
      <c r="G287" s="382"/>
    </row>
    <row r="288" spans="1:7" s="87" customFormat="1" ht="12" customHeight="1" x14ac:dyDescent="0.25">
      <c r="A288" s="87">
        <v>2966</v>
      </c>
      <c r="B288" s="94"/>
      <c r="C288" s="90" t="s">
        <v>949</v>
      </c>
      <c r="D288" s="95" t="s">
        <v>66</v>
      </c>
      <c r="E288" s="96">
        <v>220</v>
      </c>
      <c r="F288" s="383"/>
      <c r="G288" s="383">
        <f>E288*F288</f>
        <v>0</v>
      </c>
    </row>
    <row r="289" spans="1:7" s="87" customFormat="1" ht="12" customHeight="1" x14ac:dyDescent="0.25">
      <c r="B289" s="92"/>
      <c r="C289" s="93"/>
      <c r="D289" s="93"/>
      <c r="E289" s="93"/>
      <c r="F289" s="382"/>
      <c r="G289" s="382"/>
    </row>
    <row r="290" spans="1:7" s="87" customFormat="1" ht="24" customHeight="1" x14ac:dyDescent="0.25">
      <c r="A290" s="87">
        <v>2814</v>
      </c>
      <c r="B290" s="89" t="s">
        <v>950</v>
      </c>
      <c r="C290" s="90" t="s">
        <v>951</v>
      </c>
      <c r="D290" s="95" t="s">
        <v>66</v>
      </c>
      <c r="E290" s="96">
        <v>650</v>
      </c>
      <c r="F290" s="383"/>
      <c r="G290" s="383">
        <f>E290*F290</f>
        <v>0</v>
      </c>
    </row>
    <row r="291" spans="1:7" s="87" customFormat="1" ht="12" customHeight="1" x14ac:dyDescent="0.25">
      <c r="B291" s="92"/>
      <c r="C291" s="93"/>
      <c r="D291" s="93"/>
      <c r="E291" s="93"/>
      <c r="F291" s="382"/>
      <c r="G291" s="382"/>
    </row>
    <row r="292" spans="1:7" s="87" customFormat="1" ht="24" customHeight="1" x14ac:dyDescent="0.25">
      <c r="A292" s="87">
        <v>2815</v>
      </c>
      <c r="B292" s="89" t="s">
        <v>952</v>
      </c>
      <c r="C292" s="90" t="s">
        <v>953</v>
      </c>
      <c r="D292" s="95" t="s">
        <v>66</v>
      </c>
      <c r="E292" s="96">
        <v>125</v>
      </c>
      <c r="F292" s="383"/>
      <c r="G292" s="383">
        <f>E292*F292</f>
        <v>0</v>
      </c>
    </row>
    <row r="293" spans="1:7" s="87" customFormat="1" ht="12" customHeight="1" x14ac:dyDescent="0.25">
      <c r="B293" s="92"/>
      <c r="C293" s="93"/>
      <c r="D293" s="93"/>
      <c r="E293" s="93"/>
      <c r="F293" s="382"/>
      <c r="G293" s="382"/>
    </row>
    <row r="294" spans="1:7" s="87" customFormat="1" ht="12" customHeight="1" x14ac:dyDescent="0.25">
      <c r="B294" s="94"/>
      <c r="C294" s="91"/>
      <c r="D294" s="91"/>
      <c r="E294" s="91"/>
      <c r="F294" s="381"/>
      <c r="G294" s="381"/>
    </row>
    <row r="295" spans="1:7" s="87" customFormat="1" ht="12" customHeight="1" x14ac:dyDescent="0.25">
      <c r="B295" s="92"/>
      <c r="C295" s="93"/>
      <c r="D295" s="93"/>
      <c r="E295" s="93"/>
      <c r="F295" s="382"/>
      <c r="G295" s="382"/>
    </row>
    <row r="296" spans="1:7" s="87" customFormat="1" ht="12" customHeight="1" x14ac:dyDescent="0.25">
      <c r="B296" s="94"/>
      <c r="C296" s="91"/>
      <c r="D296" s="91"/>
      <c r="E296" s="91"/>
      <c r="F296" s="381"/>
      <c r="G296" s="381"/>
    </row>
    <row r="297" spans="1:7" s="87" customFormat="1" ht="12" customHeight="1" x14ac:dyDescent="0.25">
      <c r="B297" s="92"/>
      <c r="C297" s="93"/>
      <c r="D297" s="93"/>
      <c r="E297" s="93"/>
      <c r="F297" s="382"/>
      <c r="G297" s="382"/>
    </row>
    <row r="298" spans="1:7" s="87" customFormat="1" ht="12" customHeight="1" x14ac:dyDescent="0.25">
      <c r="B298" s="94"/>
      <c r="C298" s="91"/>
      <c r="D298" s="91"/>
      <c r="E298" s="91"/>
      <c r="F298" s="381"/>
      <c r="G298" s="381"/>
    </row>
    <row r="299" spans="1:7" s="87" customFormat="1" ht="12" customHeight="1" x14ac:dyDescent="0.25">
      <c r="B299" s="92"/>
      <c r="C299" s="93"/>
      <c r="D299" s="93"/>
      <c r="E299" s="93"/>
      <c r="F299" s="382"/>
      <c r="G299" s="382"/>
    </row>
    <row r="300" spans="1:7" s="87" customFormat="1" ht="12" customHeight="1" x14ac:dyDescent="0.25">
      <c r="B300" s="94"/>
      <c r="C300" s="91"/>
      <c r="D300" s="91"/>
      <c r="E300" s="91"/>
      <c r="F300" s="381"/>
      <c r="G300" s="381"/>
    </row>
    <row r="301" spans="1:7" s="87" customFormat="1" ht="12" customHeight="1" x14ac:dyDescent="0.25">
      <c r="B301" s="92"/>
      <c r="C301" s="93"/>
      <c r="D301" s="93"/>
      <c r="E301" s="93"/>
      <c r="F301" s="382"/>
      <c r="G301" s="382"/>
    </row>
    <row r="302" spans="1:7" s="87" customFormat="1" ht="12" customHeight="1" x14ac:dyDescent="0.25">
      <c r="B302" s="94"/>
      <c r="C302" s="91"/>
      <c r="D302" s="91"/>
      <c r="E302" s="91"/>
      <c r="F302" s="381"/>
      <c r="G302" s="381"/>
    </row>
    <row r="303" spans="1:7" s="87" customFormat="1" ht="12" customHeight="1" x14ac:dyDescent="0.25">
      <c r="B303" s="92"/>
      <c r="C303" s="93"/>
      <c r="D303" s="93"/>
      <c r="E303" s="93"/>
      <c r="F303" s="382"/>
      <c r="G303" s="382"/>
    </row>
    <row r="304" spans="1:7" s="87" customFormat="1" ht="12" customHeight="1" x14ac:dyDescent="0.25">
      <c r="B304" s="94"/>
      <c r="C304" s="91"/>
      <c r="D304" s="91"/>
      <c r="E304" s="91"/>
      <c r="F304" s="381"/>
      <c r="G304" s="381"/>
    </row>
    <row r="305" spans="2:7" s="87" customFormat="1" ht="12" customHeight="1" x14ac:dyDescent="0.25">
      <c r="B305" s="92"/>
      <c r="C305" s="93"/>
      <c r="D305" s="93"/>
      <c r="E305" s="93"/>
      <c r="F305" s="382"/>
      <c r="G305" s="382"/>
    </row>
    <row r="306" spans="2:7" s="87" customFormat="1" ht="12" customHeight="1" x14ac:dyDescent="0.25">
      <c r="B306" s="94"/>
      <c r="C306" s="91"/>
      <c r="D306" s="91"/>
      <c r="E306" s="91"/>
      <c r="F306" s="381"/>
      <c r="G306" s="381"/>
    </row>
    <row r="307" spans="2:7" s="87" customFormat="1" ht="12" customHeight="1" x14ac:dyDescent="0.25">
      <c r="B307" s="92"/>
      <c r="C307" s="93"/>
      <c r="D307" s="93"/>
      <c r="E307" s="93"/>
      <c r="F307" s="382"/>
      <c r="G307" s="382"/>
    </row>
    <row r="308" spans="2:7" s="87" customFormat="1" ht="12" customHeight="1" x14ac:dyDescent="0.25">
      <c r="B308" s="94"/>
      <c r="C308" s="91"/>
      <c r="D308" s="91"/>
      <c r="E308" s="91"/>
      <c r="F308" s="381"/>
      <c r="G308" s="381"/>
    </row>
    <row r="309" spans="2:7" s="87" customFormat="1" ht="12" customHeight="1" x14ac:dyDescent="0.25">
      <c r="B309" s="92"/>
      <c r="C309" s="93"/>
      <c r="D309" s="93"/>
      <c r="E309" s="93"/>
      <c r="F309" s="382"/>
      <c r="G309" s="382"/>
    </row>
    <row r="310" spans="2:7" s="87" customFormat="1" ht="12" customHeight="1" x14ac:dyDescent="0.25">
      <c r="B310" s="94"/>
      <c r="C310" s="91"/>
      <c r="D310" s="91"/>
      <c r="E310" s="91"/>
      <c r="F310" s="381"/>
      <c r="G310" s="381"/>
    </row>
    <row r="311" spans="2:7" s="87" customFormat="1" ht="12" customHeight="1" x14ac:dyDescent="0.25">
      <c r="B311" s="92"/>
      <c r="C311" s="93"/>
      <c r="D311" s="93"/>
      <c r="E311" s="93"/>
      <c r="F311" s="382"/>
      <c r="G311" s="382"/>
    </row>
    <row r="312" spans="2:7" s="87" customFormat="1" ht="12" customHeight="1" x14ac:dyDescent="0.25">
      <c r="B312" s="94"/>
      <c r="C312" s="91"/>
      <c r="D312" s="91"/>
      <c r="E312" s="91"/>
      <c r="F312" s="381"/>
      <c r="G312" s="381"/>
    </row>
    <row r="313" spans="2:7" s="87" customFormat="1" ht="12" customHeight="1" x14ac:dyDescent="0.25">
      <c r="B313" s="92"/>
      <c r="C313" s="93"/>
      <c r="D313" s="93"/>
      <c r="E313" s="93"/>
      <c r="F313" s="382"/>
      <c r="G313" s="382"/>
    </row>
    <row r="314" spans="2:7" s="87" customFormat="1" ht="12" customHeight="1" x14ac:dyDescent="0.25">
      <c r="B314" s="94"/>
      <c r="C314" s="91"/>
      <c r="D314" s="91"/>
      <c r="E314" s="91"/>
      <c r="F314" s="381"/>
      <c r="G314" s="381"/>
    </row>
    <row r="315" spans="2:7" s="87" customFormat="1" ht="12" customHeight="1" x14ac:dyDescent="0.25">
      <c r="B315" s="92"/>
      <c r="C315" s="93"/>
      <c r="D315" s="93"/>
      <c r="E315" s="93"/>
      <c r="F315" s="382"/>
      <c r="G315" s="382"/>
    </row>
    <row r="316" spans="2:7" s="87" customFormat="1" ht="12" customHeight="1" x14ac:dyDescent="0.25">
      <c r="B316" s="94"/>
      <c r="C316" s="91"/>
      <c r="D316" s="91"/>
      <c r="E316" s="91"/>
      <c r="F316" s="381"/>
      <c r="G316" s="381"/>
    </row>
    <row r="317" spans="2:7" s="87" customFormat="1" ht="12" customHeight="1" x14ac:dyDescent="0.25">
      <c r="B317" s="92"/>
      <c r="C317" s="93"/>
      <c r="D317" s="93"/>
      <c r="E317" s="93"/>
      <c r="F317" s="382"/>
      <c r="G317" s="382"/>
    </row>
    <row r="318" spans="2:7" s="87" customFormat="1" ht="12" customHeight="1" x14ac:dyDescent="0.25">
      <c r="B318" s="94"/>
      <c r="C318" s="91"/>
      <c r="D318" s="91"/>
      <c r="E318" s="91"/>
      <c r="F318" s="381"/>
      <c r="G318" s="381"/>
    </row>
    <row r="319" spans="2:7" s="87" customFormat="1" ht="12" customHeight="1" x14ac:dyDescent="0.25">
      <c r="B319" s="92"/>
      <c r="C319" s="93"/>
      <c r="D319" s="93"/>
      <c r="E319" s="93"/>
      <c r="F319" s="382"/>
      <c r="G319" s="382"/>
    </row>
    <row r="320" spans="2:7" s="87" customFormat="1" ht="12" customHeight="1" x14ac:dyDescent="0.25">
      <c r="B320" s="94"/>
      <c r="C320" s="91"/>
      <c r="D320" s="91"/>
      <c r="E320" s="91"/>
      <c r="F320" s="381"/>
      <c r="G320" s="381"/>
    </row>
    <row r="321" spans="2:7" s="87" customFormat="1" ht="12" customHeight="1" x14ac:dyDescent="0.25">
      <c r="B321" s="92"/>
      <c r="C321" s="93"/>
      <c r="D321" s="93"/>
      <c r="E321" s="93"/>
      <c r="F321" s="382"/>
      <c r="G321" s="382"/>
    </row>
    <row r="322" spans="2:7" s="87" customFormat="1" ht="12" customHeight="1" x14ac:dyDescent="0.25">
      <c r="B322" s="94"/>
      <c r="C322" s="91"/>
      <c r="D322" s="91"/>
      <c r="E322" s="91"/>
      <c r="F322" s="381"/>
      <c r="G322" s="381"/>
    </row>
    <row r="323" spans="2:7" s="87" customFormat="1" ht="12" customHeight="1" x14ac:dyDescent="0.25">
      <c r="B323" s="92"/>
      <c r="C323" s="93"/>
      <c r="D323" s="93"/>
      <c r="E323" s="93"/>
      <c r="F323" s="382"/>
      <c r="G323" s="382"/>
    </row>
    <row r="324" spans="2:7" s="87" customFormat="1" ht="12" customHeight="1" x14ac:dyDescent="0.25">
      <c r="B324" s="94"/>
      <c r="C324" s="91"/>
      <c r="D324" s="91"/>
      <c r="E324" s="91"/>
      <c r="F324" s="381"/>
      <c r="G324" s="381"/>
    </row>
    <row r="325" spans="2:7" s="87" customFormat="1" ht="12" customHeight="1" x14ac:dyDescent="0.25">
      <c r="B325" s="92"/>
      <c r="C325" s="93"/>
      <c r="D325" s="93"/>
      <c r="E325" s="93"/>
      <c r="F325" s="382"/>
      <c r="G325" s="382"/>
    </row>
    <row r="326" spans="2:7" s="87" customFormat="1" ht="12" customHeight="1" x14ac:dyDescent="0.25">
      <c r="B326" s="94"/>
      <c r="C326" s="91"/>
      <c r="D326" s="91"/>
      <c r="E326" s="91"/>
      <c r="F326" s="381"/>
      <c r="G326" s="381"/>
    </row>
    <row r="327" spans="2:7" s="87" customFormat="1" ht="12" customHeight="1" x14ac:dyDescent="0.25">
      <c r="B327" s="92"/>
      <c r="C327" s="93"/>
      <c r="D327" s="93"/>
      <c r="E327" s="93"/>
      <c r="F327" s="382"/>
      <c r="G327" s="382"/>
    </row>
    <row r="328" spans="2:7" s="87" customFormat="1" ht="12" customHeight="1" x14ac:dyDescent="0.25">
      <c r="B328" s="94"/>
      <c r="C328" s="91"/>
      <c r="D328" s="91"/>
      <c r="E328" s="91"/>
      <c r="F328" s="381"/>
      <c r="G328" s="381"/>
    </row>
    <row r="329" spans="2:7" s="87" customFormat="1" ht="12" customHeight="1" x14ac:dyDescent="0.25">
      <c r="B329" s="92"/>
      <c r="C329" s="93"/>
      <c r="D329" s="93"/>
      <c r="E329" s="93"/>
      <c r="F329" s="382"/>
      <c r="G329" s="382"/>
    </row>
    <row r="330" spans="2:7" s="87" customFormat="1" ht="12" customHeight="1" x14ac:dyDescent="0.25">
      <c r="B330" s="94"/>
      <c r="C330" s="91"/>
      <c r="D330" s="91"/>
      <c r="E330" s="91"/>
      <c r="F330" s="381"/>
      <c r="G330" s="381"/>
    </row>
    <row r="331" spans="2:7" s="87" customFormat="1" ht="12" customHeight="1" x14ac:dyDescent="0.25">
      <c r="B331" s="92"/>
      <c r="C331" s="93"/>
      <c r="D331" s="93"/>
      <c r="E331" s="93"/>
      <c r="F331" s="382"/>
      <c r="G331" s="382"/>
    </row>
    <row r="332" spans="2:7" s="87" customFormat="1" ht="12" customHeight="1" x14ac:dyDescent="0.25">
      <c r="B332" s="94"/>
      <c r="C332" s="91"/>
      <c r="D332" s="91"/>
      <c r="E332" s="91"/>
      <c r="F332" s="381"/>
      <c r="G332" s="381"/>
    </row>
    <row r="333" spans="2:7" s="87" customFormat="1" ht="12" customHeight="1" x14ac:dyDescent="0.25">
      <c r="B333" s="92"/>
      <c r="C333" s="93"/>
      <c r="D333" s="93"/>
      <c r="E333" s="93"/>
      <c r="F333" s="382"/>
      <c r="G333" s="382"/>
    </row>
    <row r="334" spans="2:7" s="87" customFormat="1" ht="12" customHeight="1" x14ac:dyDescent="0.25">
      <c r="B334" s="94"/>
      <c r="C334" s="91"/>
      <c r="D334" s="91"/>
      <c r="E334" s="91"/>
      <c r="F334" s="381"/>
      <c r="G334" s="381"/>
    </row>
    <row r="335" spans="2:7" s="87" customFormat="1" ht="12" customHeight="1" x14ac:dyDescent="0.25">
      <c r="B335" s="92"/>
      <c r="C335" s="93"/>
      <c r="D335" s="93"/>
      <c r="E335" s="93"/>
      <c r="F335" s="382"/>
      <c r="G335" s="382"/>
    </row>
    <row r="336" spans="2:7" s="87" customFormat="1" ht="12" customHeight="1" x14ac:dyDescent="0.25">
      <c r="B336" s="94"/>
      <c r="C336" s="91"/>
      <c r="D336" s="91"/>
      <c r="E336" s="91"/>
      <c r="F336" s="381"/>
      <c r="G336" s="381"/>
    </row>
    <row r="337" spans="1:7" s="87" customFormat="1" ht="12" customHeight="1" x14ac:dyDescent="0.25">
      <c r="B337" s="92"/>
      <c r="C337" s="93"/>
      <c r="D337" s="93"/>
      <c r="E337" s="93"/>
      <c r="F337" s="382"/>
      <c r="G337" s="382"/>
    </row>
    <row r="338" spans="1:7" s="97" customFormat="1" ht="20.100000000000001" customHeight="1" x14ac:dyDescent="0.25">
      <c r="B338" s="98" t="s">
        <v>54</v>
      </c>
      <c r="C338" s="99"/>
      <c r="D338" s="99"/>
      <c r="E338" s="99"/>
      <c r="F338" s="384"/>
      <c r="G338" s="384">
        <f>SUM(G276:G337)</f>
        <v>0</v>
      </c>
    </row>
    <row r="339" spans="1:7" s="86" customFormat="1" ht="12" customHeight="1" x14ac:dyDescent="0.2">
      <c r="D339" s="100"/>
      <c r="F339" s="379"/>
      <c r="G339" s="379"/>
    </row>
    <row r="340" spans="1:7" s="86" customFormat="1" ht="15" customHeight="1" x14ac:dyDescent="0.2">
      <c r="F340" s="379"/>
      <c r="G340" s="379"/>
    </row>
    <row r="341" spans="1:7" s="87" customFormat="1" ht="15.4" customHeight="1" x14ac:dyDescent="0.25">
      <c r="B341" s="88" t="s">
        <v>155</v>
      </c>
      <c r="C341" s="88" t="s">
        <v>156</v>
      </c>
      <c r="D341" s="88" t="s">
        <v>157</v>
      </c>
      <c r="E341" s="88" t="s">
        <v>158</v>
      </c>
      <c r="F341" s="380" t="s">
        <v>159</v>
      </c>
      <c r="G341" s="380" t="s">
        <v>1309</v>
      </c>
    </row>
    <row r="342" spans="1:7" s="87" customFormat="1" ht="12" customHeight="1" x14ac:dyDescent="0.25">
      <c r="A342" s="87">
        <v>2381</v>
      </c>
      <c r="B342" s="89" t="s">
        <v>954</v>
      </c>
      <c r="C342" s="90" t="s">
        <v>955</v>
      </c>
      <c r="D342" s="91"/>
      <c r="E342" s="91"/>
      <c r="F342" s="381"/>
      <c r="G342" s="381"/>
    </row>
    <row r="343" spans="1:7" s="87" customFormat="1" ht="12" customHeight="1" x14ac:dyDescent="0.25">
      <c r="B343" s="92"/>
      <c r="C343" s="93"/>
      <c r="D343" s="93"/>
      <c r="E343" s="93"/>
      <c r="F343" s="382"/>
      <c r="G343" s="382"/>
    </row>
    <row r="344" spans="1:7" s="87" customFormat="1" ht="12" customHeight="1" x14ac:dyDescent="0.25">
      <c r="A344" s="87">
        <v>2382</v>
      </c>
      <c r="B344" s="89" t="s">
        <v>956</v>
      </c>
      <c r="C344" s="90" t="s">
        <v>957</v>
      </c>
      <c r="D344" s="91"/>
      <c r="E344" s="91"/>
      <c r="F344" s="381"/>
      <c r="G344" s="381"/>
    </row>
    <row r="345" spans="1:7" s="87" customFormat="1" ht="12" customHeight="1" x14ac:dyDescent="0.25">
      <c r="B345" s="92"/>
      <c r="C345" s="93"/>
      <c r="D345" s="93"/>
      <c r="E345" s="93"/>
      <c r="F345" s="382"/>
      <c r="G345" s="382"/>
    </row>
    <row r="346" spans="1:7" s="87" customFormat="1" ht="12" customHeight="1" x14ac:dyDescent="0.25">
      <c r="A346" s="87">
        <v>2383</v>
      </c>
      <c r="B346" s="94"/>
      <c r="C346" s="90" t="s">
        <v>958</v>
      </c>
      <c r="D346" s="91"/>
      <c r="E346" s="91"/>
      <c r="F346" s="381"/>
      <c r="G346" s="381"/>
    </row>
    <row r="347" spans="1:7" s="87" customFormat="1" ht="12" customHeight="1" x14ac:dyDescent="0.25">
      <c r="B347" s="92"/>
      <c r="C347" s="93"/>
      <c r="D347" s="93"/>
      <c r="E347" s="93"/>
      <c r="F347" s="382"/>
      <c r="G347" s="382"/>
    </row>
    <row r="348" spans="1:7" s="87" customFormat="1" ht="12" customHeight="1" x14ac:dyDescent="0.25">
      <c r="A348" s="87">
        <v>2385</v>
      </c>
      <c r="B348" s="94"/>
      <c r="C348" s="90" t="s">
        <v>959</v>
      </c>
      <c r="D348" s="95" t="s">
        <v>347</v>
      </c>
      <c r="E348" s="96">
        <v>15</v>
      </c>
      <c r="F348" s="383"/>
      <c r="G348" s="383">
        <f>E348*F348</f>
        <v>0</v>
      </c>
    </row>
    <row r="349" spans="1:7" s="87" customFormat="1" ht="12" customHeight="1" x14ac:dyDescent="0.25">
      <c r="B349" s="92"/>
      <c r="C349" s="93"/>
      <c r="D349" s="93"/>
      <c r="E349" s="93"/>
      <c r="F349" s="382"/>
      <c r="G349" s="382"/>
    </row>
    <row r="350" spans="1:7" s="87" customFormat="1" ht="12" customHeight="1" x14ac:dyDescent="0.25">
      <c r="A350" s="87">
        <v>2826</v>
      </c>
      <c r="B350" s="94"/>
      <c r="C350" s="90" t="s">
        <v>960</v>
      </c>
      <c r="D350" s="91"/>
      <c r="E350" s="91"/>
      <c r="F350" s="381"/>
      <c r="G350" s="381"/>
    </row>
    <row r="351" spans="1:7" s="87" customFormat="1" ht="12" customHeight="1" x14ac:dyDescent="0.25">
      <c r="B351" s="92"/>
      <c r="C351" s="93"/>
      <c r="D351" s="93"/>
      <c r="E351" s="93"/>
      <c r="F351" s="382"/>
      <c r="G351" s="382"/>
    </row>
    <row r="352" spans="1:7" s="87" customFormat="1" ht="12" customHeight="1" x14ac:dyDescent="0.25">
      <c r="A352" s="87">
        <v>2828</v>
      </c>
      <c r="B352" s="94"/>
      <c r="C352" s="90" t="s">
        <v>959</v>
      </c>
      <c r="D352" s="95" t="s">
        <v>347</v>
      </c>
      <c r="E352" s="96">
        <v>10</v>
      </c>
      <c r="F352" s="383"/>
      <c r="G352" s="383">
        <f>E352*F352</f>
        <v>0</v>
      </c>
    </row>
    <row r="353" spans="1:7" s="87" customFormat="1" ht="12" customHeight="1" x14ac:dyDescent="0.25">
      <c r="B353" s="92"/>
      <c r="C353" s="93"/>
      <c r="D353" s="93"/>
      <c r="E353" s="93"/>
      <c r="F353" s="382"/>
      <c r="G353" s="382"/>
    </row>
    <row r="354" spans="1:7" s="87" customFormat="1" ht="12" customHeight="1" x14ac:dyDescent="0.25">
      <c r="A354" s="87">
        <v>2823</v>
      </c>
      <c r="B354" s="94"/>
      <c r="C354" s="90" t="s">
        <v>947</v>
      </c>
      <c r="D354" s="91"/>
      <c r="E354" s="91"/>
      <c r="F354" s="381"/>
      <c r="G354" s="381"/>
    </row>
    <row r="355" spans="1:7" s="87" customFormat="1" ht="12" customHeight="1" x14ac:dyDescent="0.25">
      <c r="B355" s="92"/>
      <c r="C355" s="93"/>
      <c r="D355" s="93"/>
      <c r="E355" s="93"/>
      <c r="F355" s="382"/>
      <c r="G355" s="382"/>
    </row>
    <row r="356" spans="1:7" s="87" customFormat="1" ht="12" customHeight="1" x14ac:dyDescent="0.25">
      <c r="A356" s="87">
        <v>2825</v>
      </c>
      <c r="B356" s="94"/>
      <c r="C356" s="90" t="s">
        <v>961</v>
      </c>
      <c r="D356" s="95" t="s">
        <v>347</v>
      </c>
      <c r="E356" s="96">
        <v>28</v>
      </c>
      <c r="F356" s="383"/>
      <c r="G356" s="383">
        <f>E356*F356</f>
        <v>0</v>
      </c>
    </row>
    <row r="357" spans="1:7" s="87" customFormat="1" ht="12" customHeight="1" x14ac:dyDescent="0.25">
      <c r="B357" s="92"/>
      <c r="C357" s="93"/>
      <c r="D357" s="93"/>
      <c r="E357" s="93"/>
      <c r="F357" s="382"/>
      <c r="G357" s="382"/>
    </row>
    <row r="358" spans="1:7" s="87" customFormat="1" ht="12" customHeight="1" x14ac:dyDescent="0.25">
      <c r="A358" s="87">
        <v>2829</v>
      </c>
      <c r="B358" s="94"/>
      <c r="C358" s="90" t="s">
        <v>948</v>
      </c>
      <c r="D358" s="91"/>
      <c r="E358" s="91"/>
      <c r="F358" s="381"/>
      <c r="G358" s="381"/>
    </row>
    <row r="359" spans="1:7" s="87" customFormat="1" ht="12" customHeight="1" x14ac:dyDescent="0.25">
      <c r="B359" s="92"/>
      <c r="C359" s="93"/>
      <c r="D359" s="93"/>
      <c r="E359" s="93"/>
      <c r="F359" s="382"/>
      <c r="G359" s="382"/>
    </row>
    <row r="360" spans="1:7" s="87" customFormat="1" ht="12" customHeight="1" x14ac:dyDescent="0.25">
      <c r="A360" s="87">
        <v>2831</v>
      </c>
      <c r="B360" s="94"/>
      <c r="C360" s="90" t="s">
        <v>961</v>
      </c>
      <c r="D360" s="95" t="s">
        <v>347</v>
      </c>
      <c r="E360" s="96">
        <v>18</v>
      </c>
      <c r="F360" s="383"/>
      <c r="G360" s="383">
        <f>E360*F360</f>
        <v>0</v>
      </c>
    </row>
    <row r="361" spans="1:7" s="87" customFormat="1" ht="12" customHeight="1" x14ac:dyDescent="0.25">
      <c r="B361" s="92"/>
      <c r="C361" s="93"/>
      <c r="D361" s="93"/>
      <c r="E361" s="93"/>
      <c r="F361" s="382"/>
      <c r="G361" s="382"/>
    </row>
    <row r="362" spans="1:7" s="87" customFormat="1" ht="12" customHeight="1" x14ac:dyDescent="0.25">
      <c r="A362" s="87">
        <v>2832</v>
      </c>
      <c r="B362" s="94"/>
      <c r="C362" s="90" t="s">
        <v>962</v>
      </c>
      <c r="D362" s="91"/>
      <c r="E362" s="91"/>
      <c r="F362" s="381"/>
      <c r="G362" s="381"/>
    </row>
    <row r="363" spans="1:7" s="87" customFormat="1" ht="12" customHeight="1" x14ac:dyDescent="0.25">
      <c r="B363" s="92"/>
      <c r="C363" s="93"/>
      <c r="D363" s="93"/>
      <c r="E363" s="93"/>
      <c r="F363" s="382"/>
      <c r="G363" s="382"/>
    </row>
    <row r="364" spans="1:7" s="87" customFormat="1" ht="12" customHeight="1" x14ac:dyDescent="0.25">
      <c r="A364" s="87">
        <v>2834</v>
      </c>
      <c r="B364" s="94"/>
      <c r="C364" s="90" t="s">
        <v>959</v>
      </c>
      <c r="D364" s="95" t="s">
        <v>347</v>
      </c>
      <c r="E364" s="96">
        <v>24</v>
      </c>
      <c r="F364" s="383"/>
      <c r="G364" s="383">
        <f>E364*F364</f>
        <v>0</v>
      </c>
    </row>
    <row r="365" spans="1:7" s="87" customFormat="1" ht="12" customHeight="1" x14ac:dyDescent="0.25">
      <c r="B365" s="92"/>
      <c r="C365" s="93"/>
      <c r="D365" s="93"/>
      <c r="E365" s="93"/>
      <c r="F365" s="382"/>
      <c r="G365" s="382"/>
    </row>
    <row r="366" spans="1:7" s="87" customFormat="1" ht="12" customHeight="1" x14ac:dyDescent="0.25">
      <c r="A366" s="87">
        <v>2835</v>
      </c>
      <c r="B366" s="94"/>
      <c r="C366" s="90" t="s">
        <v>963</v>
      </c>
      <c r="D366" s="91"/>
      <c r="E366" s="91"/>
      <c r="F366" s="381"/>
      <c r="G366" s="381"/>
    </row>
    <row r="367" spans="1:7" s="87" customFormat="1" ht="12" customHeight="1" x14ac:dyDescent="0.25">
      <c r="B367" s="92"/>
      <c r="C367" s="93"/>
      <c r="D367" s="93"/>
      <c r="E367" s="93"/>
      <c r="F367" s="382"/>
      <c r="G367" s="382"/>
    </row>
    <row r="368" spans="1:7" s="87" customFormat="1" ht="12" customHeight="1" x14ac:dyDescent="0.25">
      <c r="A368" s="87">
        <v>2837</v>
      </c>
      <c r="B368" s="94"/>
      <c r="C368" s="90" t="s">
        <v>961</v>
      </c>
      <c r="D368" s="95" t="s">
        <v>347</v>
      </c>
      <c r="E368" s="96">
        <v>36</v>
      </c>
      <c r="F368" s="383"/>
      <c r="G368" s="383">
        <f>E368*F368</f>
        <v>0</v>
      </c>
    </row>
    <row r="369" spans="1:7" s="87" customFormat="1" ht="12" customHeight="1" x14ac:dyDescent="0.25">
      <c r="B369" s="92"/>
      <c r="C369" s="93"/>
      <c r="D369" s="93"/>
      <c r="E369" s="93"/>
      <c r="F369" s="382"/>
      <c r="G369" s="382"/>
    </row>
    <row r="370" spans="1:7" s="87" customFormat="1" ht="12" customHeight="1" x14ac:dyDescent="0.25">
      <c r="A370" s="87">
        <v>2838</v>
      </c>
      <c r="B370" s="94"/>
      <c r="C370" s="90" t="s">
        <v>964</v>
      </c>
      <c r="D370" s="91"/>
      <c r="E370" s="91"/>
      <c r="F370" s="381"/>
      <c r="G370" s="381"/>
    </row>
    <row r="371" spans="1:7" s="87" customFormat="1" ht="12" customHeight="1" x14ac:dyDescent="0.25">
      <c r="B371" s="92"/>
      <c r="C371" s="93"/>
      <c r="D371" s="93"/>
      <c r="E371" s="93"/>
      <c r="F371" s="382"/>
      <c r="G371" s="382"/>
    </row>
    <row r="372" spans="1:7" s="87" customFormat="1" ht="12" customHeight="1" x14ac:dyDescent="0.25">
      <c r="A372" s="87">
        <v>2840</v>
      </c>
      <c r="B372" s="94"/>
      <c r="C372" s="90" t="s">
        <v>959</v>
      </c>
      <c r="D372" s="95" t="s">
        <v>347</v>
      </c>
      <c r="E372" s="96">
        <v>8</v>
      </c>
      <c r="F372" s="383"/>
      <c r="G372" s="383">
        <f>E372*F372</f>
        <v>0</v>
      </c>
    </row>
    <row r="373" spans="1:7" s="87" customFormat="1" ht="12" customHeight="1" x14ac:dyDescent="0.25">
      <c r="B373" s="92"/>
      <c r="C373" s="93"/>
      <c r="D373" s="93"/>
      <c r="E373" s="93"/>
      <c r="F373" s="382"/>
      <c r="G373" s="382"/>
    </row>
    <row r="374" spans="1:7" s="87" customFormat="1" ht="12" customHeight="1" x14ac:dyDescent="0.25">
      <c r="A374" s="87">
        <v>2960</v>
      </c>
      <c r="B374" s="94"/>
      <c r="C374" s="90" t="s">
        <v>965</v>
      </c>
      <c r="D374" s="91"/>
      <c r="E374" s="91"/>
      <c r="F374" s="381"/>
      <c r="G374" s="381"/>
    </row>
    <row r="375" spans="1:7" s="87" customFormat="1" ht="12" customHeight="1" x14ac:dyDescent="0.25">
      <c r="B375" s="92"/>
      <c r="C375" s="93"/>
      <c r="D375" s="93"/>
      <c r="E375" s="93"/>
      <c r="F375" s="382"/>
      <c r="G375" s="382"/>
    </row>
    <row r="376" spans="1:7" s="87" customFormat="1" ht="12" customHeight="1" x14ac:dyDescent="0.25">
      <c r="A376" s="87">
        <v>2962</v>
      </c>
      <c r="B376" s="94"/>
      <c r="C376" s="90" t="s">
        <v>961</v>
      </c>
      <c r="D376" s="95" t="s">
        <v>347</v>
      </c>
      <c r="E376" s="96">
        <v>24</v>
      </c>
      <c r="F376" s="383"/>
      <c r="G376" s="383">
        <f>E376*F376</f>
        <v>0</v>
      </c>
    </row>
    <row r="377" spans="1:7" s="87" customFormat="1" ht="12" customHeight="1" x14ac:dyDescent="0.25">
      <c r="B377" s="92"/>
      <c r="C377" s="93"/>
      <c r="D377" s="93"/>
      <c r="E377" s="93"/>
      <c r="F377" s="382"/>
      <c r="G377" s="382"/>
    </row>
    <row r="378" spans="1:7" s="87" customFormat="1" ht="12" customHeight="1" x14ac:dyDescent="0.25">
      <c r="A378" s="87">
        <v>2963</v>
      </c>
      <c r="B378" s="94"/>
      <c r="C378" s="90" t="s">
        <v>966</v>
      </c>
      <c r="D378" s="91"/>
      <c r="E378" s="91"/>
      <c r="F378" s="381"/>
      <c r="G378" s="381"/>
    </row>
    <row r="379" spans="1:7" s="87" customFormat="1" ht="12" customHeight="1" x14ac:dyDescent="0.25">
      <c r="B379" s="92"/>
      <c r="C379" s="93"/>
      <c r="D379" s="93"/>
      <c r="E379" s="93"/>
      <c r="F379" s="382"/>
      <c r="G379" s="382"/>
    </row>
    <row r="380" spans="1:7" s="87" customFormat="1" ht="12" customHeight="1" x14ac:dyDescent="0.25">
      <c r="A380" s="87">
        <v>2965</v>
      </c>
      <c r="B380" s="94"/>
      <c r="C380" s="90" t="s">
        <v>959</v>
      </c>
      <c r="D380" s="95" t="s">
        <v>347</v>
      </c>
      <c r="E380" s="96">
        <v>3</v>
      </c>
      <c r="F380" s="383"/>
      <c r="G380" s="383">
        <f>E380*F380</f>
        <v>0</v>
      </c>
    </row>
    <row r="381" spans="1:7" s="87" customFormat="1" ht="12" customHeight="1" x14ac:dyDescent="0.25">
      <c r="B381" s="92"/>
      <c r="C381" s="93"/>
      <c r="D381" s="93"/>
      <c r="E381" s="93"/>
      <c r="F381" s="382"/>
      <c r="G381" s="382"/>
    </row>
    <row r="382" spans="1:7" s="87" customFormat="1" ht="12" customHeight="1" x14ac:dyDescent="0.25">
      <c r="A382" s="87">
        <v>2959</v>
      </c>
      <c r="B382" s="94"/>
      <c r="C382" s="91"/>
      <c r="D382" s="91"/>
      <c r="E382" s="91"/>
      <c r="F382" s="381"/>
      <c r="G382" s="381"/>
    </row>
    <row r="383" spans="1:7" s="87" customFormat="1" ht="12" customHeight="1" x14ac:dyDescent="0.25">
      <c r="B383" s="92"/>
      <c r="C383" s="93"/>
      <c r="D383" s="93"/>
      <c r="E383" s="93"/>
      <c r="F383" s="382"/>
      <c r="G383" s="382"/>
    </row>
    <row r="384" spans="1:7" s="87" customFormat="1" ht="12" customHeight="1" x14ac:dyDescent="0.25">
      <c r="B384" s="94"/>
      <c r="C384" s="91"/>
      <c r="D384" s="91"/>
      <c r="E384" s="91"/>
      <c r="F384" s="381"/>
      <c r="G384" s="381"/>
    </row>
    <row r="385" spans="2:7" s="87" customFormat="1" ht="12" customHeight="1" x14ac:dyDescent="0.25">
      <c r="B385" s="92"/>
      <c r="C385" s="93"/>
      <c r="D385" s="93"/>
      <c r="E385" s="93"/>
      <c r="F385" s="382"/>
      <c r="G385" s="382"/>
    </row>
    <row r="386" spans="2:7" s="87" customFormat="1" ht="12" customHeight="1" x14ac:dyDescent="0.25">
      <c r="B386" s="94"/>
      <c r="C386" s="91"/>
      <c r="D386" s="91"/>
      <c r="E386" s="91"/>
      <c r="F386" s="381"/>
      <c r="G386" s="381"/>
    </row>
    <row r="387" spans="2:7" s="87" customFormat="1" ht="12" customHeight="1" x14ac:dyDescent="0.25">
      <c r="B387" s="92"/>
      <c r="C387" s="93"/>
      <c r="D387" s="93"/>
      <c r="E387" s="93"/>
      <c r="F387" s="382"/>
      <c r="G387" s="382"/>
    </row>
    <row r="388" spans="2:7" s="87" customFormat="1" ht="12" customHeight="1" x14ac:dyDescent="0.25">
      <c r="B388" s="94"/>
      <c r="C388" s="91"/>
      <c r="D388" s="91"/>
      <c r="E388" s="91"/>
      <c r="F388" s="381"/>
      <c r="G388" s="381"/>
    </row>
    <row r="389" spans="2:7" s="87" customFormat="1" ht="12" customHeight="1" x14ac:dyDescent="0.25">
      <c r="B389" s="92"/>
      <c r="C389" s="93"/>
      <c r="D389" s="93"/>
      <c r="E389" s="93"/>
      <c r="F389" s="382"/>
      <c r="G389" s="382"/>
    </row>
    <row r="390" spans="2:7" s="87" customFormat="1" ht="12" customHeight="1" x14ac:dyDescent="0.25">
      <c r="B390" s="94"/>
      <c r="C390" s="91"/>
      <c r="D390" s="91"/>
      <c r="E390" s="91"/>
      <c r="F390" s="381"/>
      <c r="G390" s="381"/>
    </row>
    <row r="391" spans="2:7" s="87" customFormat="1" ht="12" customHeight="1" x14ac:dyDescent="0.25">
      <c r="B391" s="92"/>
      <c r="C391" s="93"/>
      <c r="D391" s="93"/>
      <c r="E391" s="93"/>
      <c r="F391" s="382"/>
      <c r="G391" s="382"/>
    </row>
    <row r="392" spans="2:7" s="87" customFormat="1" ht="12" customHeight="1" x14ac:dyDescent="0.25">
      <c r="B392" s="94"/>
      <c r="C392" s="91"/>
      <c r="D392" s="91"/>
      <c r="E392" s="91"/>
      <c r="F392" s="381"/>
      <c r="G392" s="381"/>
    </row>
    <row r="393" spans="2:7" s="87" customFormat="1" ht="12" customHeight="1" x14ac:dyDescent="0.25">
      <c r="B393" s="92"/>
      <c r="C393" s="93"/>
      <c r="D393" s="93"/>
      <c r="E393" s="93"/>
      <c r="F393" s="382"/>
      <c r="G393" s="382"/>
    </row>
    <row r="394" spans="2:7" s="87" customFormat="1" ht="12" customHeight="1" x14ac:dyDescent="0.25">
      <c r="B394" s="94"/>
      <c r="C394" s="91"/>
      <c r="D394" s="91"/>
      <c r="E394" s="91"/>
      <c r="F394" s="381"/>
      <c r="G394" s="381"/>
    </row>
    <row r="395" spans="2:7" s="87" customFormat="1" ht="12" customHeight="1" x14ac:dyDescent="0.25">
      <c r="B395" s="92"/>
      <c r="C395" s="93"/>
      <c r="D395" s="93"/>
      <c r="E395" s="93"/>
      <c r="F395" s="382"/>
      <c r="G395" s="382"/>
    </row>
    <row r="396" spans="2:7" s="87" customFormat="1" ht="12" customHeight="1" x14ac:dyDescent="0.25">
      <c r="B396" s="94"/>
      <c r="C396" s="91"/>
      <c r="D396" s="91"/>
      <c r="E396" s="91"/>
      <c r="F396" s="381"/>
      <c r="G396" s="381"/>
    </row>
    <row r="397" spans="2:7" s="87" customFormat="1" ht="12" customHeight="1" x14ac:dyDescent="0.25">
      <c r="B397" s="92"/>
      <c r="C397" s="93"/>
      <c r="D397" s="93"/>
      <c r="E397" s="93"/>
      <c r="F397" s="382"/>
      <c r="G397" s="382"/>
    </row>
    <row r="398" spans="2:7" s="87" customFormat="1" ht="12" customHeight="1" x14ac:dyDescent="0.25">
      <c r="B398" s="94"/>
      <c r="C398" s="91"/>
      <c r="D398" s="91"/>
      <c r="E398" s="91"/>
      <c r="F398" s="381"/>
      <c r="G398" s="381"/>
    </row>
    <row r="399" spans="2:7" s="87" customFormat="1" ht="12" customHeight="1" x14ac:dyDescent="0.25">
      <c r="B399" s="92"/>
      <c r="C399" s="93"/>
      <c r="D399" s="93"/>
      <c r="E399" s="93"/>
      <c r="F399" s="382"/>
      <c r="G399" s="382"/>
    </row>
    <row r="400" spans="2:7" s="87" customFormat="1" ht="12" customHeight="1" x14ac:dyDescent="0.25">
      <c r="B400" s="94"/>
      <c r="C400" s="91"/>
      <c r="D400" s="91"/>
      <c r="E400" s="91"/>
      <c r="F400" s="381"/>
      <c r="G400" s="381"/>
    </row>
    <row r="401" spans="1:7" s="87" customFormat="1" ht="12" customHeight="1" x14ac:dyDescent="0.25">
      <c r="B401" s="92"/>
      <c r="C401" s="93"/>
      <c r="D401" s="93"/>
      <c r="E401" s="93"/>
      <c r="F401" s="382"/>
      <c r="G401" s="382"/>
    </row>
    <row r="402" spans="1:7" s="87" customFormat="1" ht="12" customHeight="1" x14ac:dyDescent="0.25">
      <c r="B402" s="94"/>
      <c r="C402" s="91"/>
      <c r="D402" s="91"/>
      <c r="E402" s="91"/>
      <c r="F402" s="381"/>
      <c r="G402" s="381"/>
    </row>
    <row r="403" spans="1:7" s="87" customFormat="1" ht="12" customHeight="1" x14ac:dyDescent="0.25">
      <c r="B403" s="92"/>
      <c r="C403" s="93"/>
      <c r="D403" s="93"/>
      <c r="E403" s="93"/>
      <c r="F403" s="382"/>
      <c r="G403" s="382"/>
    </row>
    <row r="404" spans="1:7" s="87" customFormat="1" ht="12" customHeight="1" x14ac:dyDescent="0.25">
      <c r="B404" s="94"/>
      <c r="C404" s="91"/>
      <c r="D404" s="91"/>
      <c r="E404" s="91"/>
      <c r="F404" s="381"/>
      <c r="G404" s="381"/>
    </row>
    <row r="405" spans="1:7" s="87" customFormat="1" ht="12" customHeight="1" x14ac:dyDescent="0.25">
      <c r="B405" s="92"/>
      <c r="C405" s="93"/>
      <c r="D405" s="93"/>
      <c r="E405" s="93"/>
      <c r="F405" s="382"/>
      <c r="G405" s="382"/>
    </row>
    <row r="406" spans="1:7" s="87" customFormat="1" ht="12" customHeight="1" x14ac:dyDescent="0.25">
      <c r="B406" s="94"/>
      <c r="C406" s="91"/>
      <c r="D406" s="91"/>
      <c r="E406" s="91"/>
      <c r="F406" s="381"/>
      <c r="G406" s="381"/>
    </row>
    <row r="407" spans="1:7" s="87" customFormat="1" ht="12" customHeight="1" x14ac:dyDescent="0.25">
      <c r="B407" s="92"/>
      <c r="C407" s="93"/>
      <c r="D407" s="93"/>
      <c r="E407" s="93"/>
      <c r="F407" s="382"/>
      <c r="G407" s="382"/>
    </row>
    <row r="408" spans="1:7" s="87" customFormat="1" ht="12" customHeight="1" x14ac:dyDescent="0.25">
      <c r="B408" s="94"/>
      <c r="C408" s="91"/>
      <c r="D408" s="91"/>
      <c r="E408" s="91"/>
      <c r="F408" s="381"/>
      <c r="G408" s="381"/>
    </row>
    <row r="409" spans="1:7" s="87" customFormat="1" ht="12" customHeight="1" x14ac:dyDescent="0.25">
      <c r="B409" s="92"/>
      <c r="C409" s="93"/>
      <c r="D409" s="93"/>
      <c r="E409" s="93"/>
      <c r="F409" s="382"/>
      <c r="G409" s="382"/>
    </row>
    <row r="410" spans="1:7" s="87" customFormat="1" ht="12" customHeight="1" x14ac:dyDescent="0.25">
      <c r="B410" s="94"/>
      <c r="C410" s="91"/>
      <c r="D410" s="91"/>
      <c r="E410" s="91"/>
      <c r="F410" s="381"/>
      <c r="G410" s="381"/>
    </row>
    <row r="411" spans="1:7" s="87" customFormat="1" ht="12" customHeight="1" x14ac:dyDescent="0.25">
      <c r="B411" s="92"/>
      <c r="C411" s="93"/>
      <c r="D411" s="93"/>
      <c r="E411" s="93"/>
      <c r="F411" s="382"/>
      <c r="G411" s="382"/>
    </row>
    <row r="412" spans="1:7" s="97" customFormat="1" ht="20.100000000000001" customHeight="1" x14ac:dyDescent="0.25">
      <c r="B412" s="98" t="s">
        <v>54</v>
      </c>
      <c r="C412" s="99"/>
      <c r="D412" s="99"/>
      <c r="E412" s="99"/>
      <c r="F412" s="384"/>
      <c r="G412" s="384">
        <f>SUM(G348:G411)</f>
        <v>0</v>
      </c>
    </row>
    <row r="413" spans="1:7" s="86" customFormat="1" ht="12" customHeight="1" x14ac:dyDescent="0.2">
      <c r="D413" s="100"/>
      <c r="F413" s="379"/>
      <c r="G413" s="379"/>
    </row>
    <row r="414" spans="1:7" s="86" customFormat="1" ht="15" customHeight="1" x14ac:dyDescent="0.2">
      <c r="F414" s="379"/>
      <c r="G414" s="379"/>
    </row>
    <row r="415" spans="1:7" s="87" customFormat="1" ht="15.4" customHeight="1" x14ac:dyDescent="0.25">
      <c r="B415" s="88" t="s">
        <v>155</v>
      </c>
      <c r="C415" s="88" t="s">
        <v>156</v>
      </c>
      <c r="D415" s="88" t="s">
        <v>157</v>
      </c>
      <c r="E415" s="88" t="s">
        <v>158</v>
      </c>
      <c r="F415" s="380" t="s">
        <v>159</v>
      </c>
      <c r="G415" s="380" t="s">
        <v>1309</v>
      </c>
    </row>
    <row r="416" spans="1:7" s="87" customFormat="1" ht="12" customHeight="1" x14ac:dyDescent="0.25">
      <c r="A416" s="87">
        <v>2857</v>
      </c>
      <c r="B416" s="89" t="s">
        <v>968</v>
      </c>
      <c r="C416" s="90" t="s">
        <v>969</v>
      </c>
      <c r="D416" s="91"/>
      <c r="E416" s="91"/>
      <c r="F416" s="381"/>
      <c r="G416" s="381"/>
    </row>
    <row r="417" spans="1:7" s="87" customFormat="1" ht="12" customHeight="1" x14ac:dyDescent="0.25">
      <c r="B417" s="92"/>
      <c r="C417" s="93"/>
      <c r="D417" s="93"/>
      <c r="E417" s="93"/>
      <c r="F417" s="382"/>
      <c r="G417" s="382"/>
    </row>
    <row r="418" spans="1:7" s="87" customFormat="1" ht="12" customHeight="1" x14ac:dyDescent="0.25">
      <c r="A418" s="87">
        <v>2858</v>
      </c>
      <c r="B418" s="89" t="s">
        <v>970</v>
      </c>
      <c r="C418" s="90" t="s">
        <v>971</v>
      </c>
      <c r="D418" s="91"/>
      <c r="E418" s="91"/>
      <c r="F418" s="381"/>
      <c r="G418" s="381"/>
    </row>
    <row r="419" spans="1:7" s="87" customFormat="1" ht="12" customHeight="1" x14ac:dyDescent="0.25">
      <c r="B419" s="92"/>
      <c r="C419" s="93"/>
      <c r="D419" s="93"/>
      <c r="E419" s="93"/>
      <c r="F419" s="382"/>
      <c r="G419" s="382"/>
    </row>
    <row r="420" spans="1:7" s="87" customFormat="1" ht="12" customHeight="1" x14ac:dyDescent="0.25">
      <c r="A420" s="87">
        <v>2859</v>
      </c>
      <c r="B420" s="94"/>
      <c r="C420" s="90" t="s">
        <v>972</v>
      </c>
      <c r="D420" s="91"/>
      <c r="E420" s="91"/>
      <c r="F420" s="381"/>
      <c r="G420" s="381"/>
    </row>
    <row r="421" spans="1:7" s="87" customFormat="1" ht="12" customHeight="1" x14ac:dyDescent="0.25">
      <c r="B421" s="92"/>
      <c r="C421" s="93"/>
      <c r="D421" s="93"/>
      <c r="E421" s="93"/>
      <c r="F421" s="382"/>
      <c r="G421" s="382"/>
    </row>
    <row r="422" spans="1:7" s="87" customFormat="1" ht="12" customHeight="1" x14ac:dyDescent="0.25">
      <c r="A422" s="87">
        <v>2860</v>
      </c>
      <c r="B422" s="94"/>
      <c r="C422" s="90" t="s">
        <v>973</v>
      </c>
      <c r="D422" s="95" t="s">
        <v>15</v>
      </c>
      <c r="E422" s="96">
        <v>200</v>
      </c>
      <c r="F422" s="383"/>
      <c r="G422" s="383">
        <f>E422*F422</f>
        <v>0</v>
      </c>
    </row>
    <row r="423" spans="1:7" s="87" customFormat="1" ht="12" customHeight="1" x14ac:dyDescent="0.25">
      <c r="B423" s="92"/>
      <c r="C423" s="93"/>
      <c r="D423" s="93"/>
      <c r="E423" s="93"/>
      <c r="F423" s="382"/>
      <c r="G423" s="382"/>
    </row>
    <row r="424" spans="1:7" s="87" customFormat="1" ht="12" customHeight="1" x14ac:dyDescent="0.25">
      <c r="A424" s="87">
        <v>2868</v>
      </c>
      <c r="B424" s="94"/>
      <c r="C424" s="90" t="s">
        <v>974</v>
      </c>
      <c r="D424" s="95" t="s">
        <v>15</v>
      </c>
      <c r="E424" s="96">
        <v>35</v>
      </c>
      <c r="F424" s="383"/>
      <c r="G424" s="383">
        <f>E424*F424</f>
        <v>0</v>
      </c>
    </row>
    <row r="425" spans="1:7" s="87" customFormat="1" ht="12" customHeight="1" x14ac:dyDescent="0.25">
      <c r="B425" s="92"/>
      <c r="C425" s="93"/>
      <c r="D425" s="93"/>
      <c r="E425" s="93"/>
      <c r="F425" s="382"/>
      <c r="G425" s="382"/>
    </row>
    <row r="426" spans="1:7" s="87" customFormat="1" ht="12" customHeight="1" x14ac:dyDescent="0.25">
      <c r="A426" s="87">
        <v>2863</v>
      </c>
      <c r="B426" s="94"/>
      <c r="C426" s="90" t="s">
        <v>975</v>
      </c>
      <c r="D426" s="95" t="s">
        <v>15</v>
      </c>
      <c r="E426" s="96">
        <v>200</v>
      </c>
      <c r="F426" s="383"/>
      <c r="G426" s="383">
        <f>E426*F426</f>
        <v>0</v>
      </c>
    </row>
    <row r="427" spans="1:7" s="87" customFormat="1" ht="12" customHeight="1" x14ac:dyDescent="0.25">
      <c r="B427" s="92"/>
      <c r="C427" s="93"/>
      <c r="D427" s="93"/>
      <c r="E427" s="93"/>
      <c r="F427" s="382"/>
      <c r="G427" s="382"/>
    </row>
    <row r="428" spans="1:7" s="87" customFormat="1" ht="12" customHeight="1" x14ac:dyDescent="0.25">
      <c r="A428" s="87">
        <v>2873</v>
      </c>
      <c r="B428" s="94"/>
      <c r="C428" s="90" t="s">
        <v>976</v>
      </c>
      <c r="D428" s="91"/>
      <c r="E428" s="91"/>
      <c r="F428" s="381"/>
      <c r="G428" s="381"/>
    </row>
    <row r="429" spans="1:7" s="87" customFormat="1" ht="12" customHeight="1" x14ac:dyDescent="0.25">
      <c r="B429" s="92"/>
      <c r="C429" s="93"/>
      <c r="D429" s="93"/>
      <c r="E429" s="93"/>
      <c r="F429" s="382"/>
      <c r="G429" s="382"/>
    </row>
    <row r="430" spans="1:7" s="87" customFormat="1" ht="12" customHeight="1" x14ac:dyDescent="0.25">
      <c r="A430" s="87">
        <v>2872</v>
      </c>
      <c r="B430" s="94"/>
      <c r="C430" s="90" t="s">
        <v>977</v>
      </c>
      <c r="D430" s="95" t="s">
        <v>15</v>
      </c>
      <c r="E430" s="96">
        <v>50</v>
      </c>
      <c r="F430" s="383"/>
      <c r="G430" s="383">
        <f>E430*F430</f>
        <v>0</v>
      </c>
    </row>
    <row r="431" spans="1:7" s="87" customFormat="1" ht="12" customHeight="1" x14ac:dyDescent="0.25">
      <c r="B431" s="92"/>
      <c r="C431" s="93"/>
      <c r="D431" s="93"/>
      <c r="E431" s="93"/>
      <c r="F431" s="382"/>
      <c r="G431" s="382"/>
    </row>
    <row r="432" spans="1:7" s="87" customFormat="1" ht="12" customHeight="1" x14ac:dyDescent="0.25">
      <c r="A432" s="87">
        <v>2889</v>
      </c>
      <c r="B432" s="94"/>
      <c r="C432" s="90" t="s">
        <v>978</v>
      </c>
      <c r="D432" s="95" t="s">
        <v>15</v>
      </c>
      <c r="E432" s="96">
        <v>350</v>
      </c>
      <c r="F432" s="383"/>
      <c r="G432" s="383">
        <f>E432*F432</f>
        <v>0</v>
      </c>
    </row>
    <row r="433" spans="1:7" s="87" customFormat="1" ht="12" customHeight="1" x14ac:dyDescent="0.25">
      <c r="B433" s="92"/>
      <c r="C433" s="93"/>
      <c r="D433" s="93"/>
      <c r="E433" s="93"/>
      <c r="F433" s="382"/>
      <c r="G433" s="382"/>
    </row>
    <row r="434" spans="1:7" s="87" customFormat="1" ht="24" customHeight="1" x14ac:dyDescent="0.25">
      <c r="A434" s="87">
        <v>2890</v>
      </c>
      <c r="B434" s="94"/>
      <c r="C434" s="90" t="s">
        <v>979</v>
      </c>
      <c r="D434" s="95" t="s">
        <v>15</v>
      </c>
      <c r="E434" s="96">
        <v>90</v>
      </c>
      <c r="F434" s="383"/>
      <c r="G434" s="383">
        <f>E434*F434</f>
        <v>0</v>
      </c>
    </row>
    <row r="435" spans="1:7" s="87" customFormat="1" ht="12" customHeight="1" x14ac:dyDescent="0.25">
      <c r="B435" s="92"/>
      <c r="C435" s="93"/>
      <c r="D435" s="93"/>
      <c r="E435" s="93"/>
      <c r="F435" s="382"/>
      <c r="G435" s="382"/>
    </row>
    <row r="436" spans="1:7" s="87" customFormat="1" ht="12" customHeight="1" x14ac:dyDescent="0.25">
      <c r="A436" s="87">
        <v>2957</v>
      </c>
      <c r="B436" s="94"/>
      <c r="C436" s="90" t="s">
        <v>980</v>
      </c>
      <c r="D436" s="95" t="s">
        <v>15</v>
      </c>
      <c r="E436" s="96">
        <v>275</v>
      </c>
      <c r="F436" s="383"/>
      <c r="G436" s="383">
        <f>E436*F436</f>
        <v>0</v>
      </c>
    </row>
    <row r="437" spans="1:7" s="87" customFormat="1" ht="12" customHeight="1" x14ac:dyDescent="0.25">
      <c r="B437" s="92"/>
      <c r="C437" s="93"/>
      <c r="D437" s="93"/>
      <c r="E437" s="93"/>
      <c r="F437" s="382"/>
      <c r="G437" s="382"/>
    </row>
    <row r="438" spans="1:7" s="87" customFormat="1" ht="24" customHeight="1" x14ac:dyDescent="0.25">
      <c r="A438" s="87">
        <v>2861</v>
      </c>
      <c r="B438" s="89" t="s">
        <v>981</v>
      </c>
      <c r="C438" s="90" t="s">
        <v>982</v>
      </c>
      <c r="D438" s="91"/>
      <c r="E438" s="91"/>
      <c r="F438" s="381"/>
      <c r="G438" s="381"/>
    </row>
    <row r="439" spans="1:7" s="87" customFormat="1" ht="12" customHeight="1" x14ac:dyDescent="0.25">
      <c r="B439" s="92"/>
      <c r="C439" s="93"/>
      <c r="D439" s="93"/>
      <c r="E439" s="93"/>
      <c r="F439" s="382"/>
      <c r="G439" s="382"/>
    </row>
    <row r="440" spans="1:7" s="87" customFormat="1" ht="12" customHeight="1" x14ac:dyDescent="0.25">
      <c r="A440" s="87">
        <v>2862</v>
      </c>
      <c r="B440" s="94"/>
      <c r="C440" s="90" t="s">
        <v>983</v>
      </c>
      <c r="D440" s="95" t="s">
        <v>66</v>
      </c>
      <c r="E440" s="96">
        <v>165</v>
      </c>
      <c r="F440" s="383"/>
      <c r="G440" s="383">
        <f>E440*F440</f>
        <v>0</v>
      </c>
    </row>
    <row r="441" spans="1:7" s="87" customFormat="1" ht="12" customHeight="1" x14ac:dyDescent="0.25">
      <c r="B441" s="92"/>
      <c r="C441" s="93"/>
      <c r="D441" s="93"/>
      <c r="E441" s="93"/>
      <c r="F441" s="382"/>
      <c r="G441" s="382"/>
    </row>
    <row r="442" spans="1:7" s="87" customFormat="1" ht="12" customHeight="1" x14ac:dyDescent="0.25">
      <c r="A442" s="87">
        <v>2869</v>
      </c>
      <c r="B442" s="94"/>
      <c r="C442" s="90" t="s">
        <v>984</v>
      </c>
      <c r="D442" s="95" t="s">
        <v>66</v>
      </c>
      <c r="E442" s="96">
        <v>5</v>
      </c>
      <c r="F442" s="383"/>
      <c r="G442" s="383">
        <f>E442*F442</f>
        <v>0</v>
      </c>
    </row>
    <row r="443" spans="1:7" s="87" customFormat="1" ht="12" customHeight="1" x14ac:dyDescent="0.25">
      <c r="B443" s="92"/>
      <c r="C443" s="93"/>
      <c r="D443" s="93"/>
      <c r="E443" s="93"/>
      <c r="F443" s="382"/>
      <c r="G443" s="382"/>
    </row>
    <row r="444" spans="1:7" s="87" customFormat="1" ht="12" customHeight="1" x14ac:dyDescent="0.25">
      <c r="A444" s="87">
        <v>2874</v>
      </c>
      <c r="B444" s="94"/>
      <c r="C444" s="90" t="s">
        <v>985</v>
      </c>
      <c r="D444" s="95" t="s">
        <v>66</v>
      </c>
      <c r="E444" s="96">
        <v>650</v>
      </c>
      <c r="F444" s="383"/>
      <c r="G444" s="383">
        <f>E444*F444</f>
        <v>0</v>
      </c>
    </row>
    <row r="445" spans="1:7" s="87" customFormat="1" ht="12" customHeight="1" x14ac:dyDescent="0.25">
      <c r="B445" s="92"/>
      <c r="C445" s="93"/>
      <c r="D445" s="93"/>
      <c r="E445" s="93"/>
      <c r="F445" s="382"/>
      <c r="G445" s="382"/>
    </row>
    <row r="446" spans="1:7" s="87" customFormat="1" ht="12" customHeight="1" x14ac:dyDescent="0.25">
      <c r="A446" s="87">
        <v>2875</v>
      </c>
      <c r="B446" s="94"/>
      <c r="C446" s="90" t="s">
        <v>986</v>
      </c>
      <c r="D446" s="95" t="s">
        <v>66</v>
      </c>
      <c r="E446" s="96">
        <v>120</v>
      </c>
      <c r="F446" s="383"/>
      <c r="G446" s="383">
        <f>E446*F446</f>
        <v>0</v>
      </c>
    </row>
    <row r="447" spans="1:7" s="87" customFormat="1" ht="12" customHeight="1" x14ac:dyDescent="0.25">
      <c r="B447" s="92"/>
      <c r="C447" s="93"/>
      <c r="D447" s="93"/>
      <c r="E447" s="93"/>
      <c r="F447" s="382"/>
      <c r="G447" s="382"/>
    </row>
    <row r="448" spans="1:7" s="87" customFormat="1" ht="12" customHeight="1" x14ac:dyDescent="0.25">
      <c r="A448" s="87">
        <v>2870</v>
      </c>
      <c r="B448" s="89" t="s">
        <v>987</v>
      </c>
      <c r="C448" s="90" t="s">
        <v>988</v>
      </c>
      <c r="D448" s="95" t="s">
        <v>58</v>
      </c>
      <c r="E448" s="96">
        <v>1</v>
      </c>
      <c r="F448" s="383"/>
      <c r="G448" s="383">
        <f>E448*F448</f>
        <v>0</v>
      </c>
    </row>
    <row r="449" spans="2:7" s="87" customFormat="1" ht="12" customHeight="1" x14ac:dyDescent="0.25">
      <c r="B449" s="92"/>
      <c r="C449" s="93"/>
      <c r="D449" s="93"/>
      <c r="E449" s="93"/>
      <c r="F449" s="382"/>
      <c r="G449" s="382"/>
    </row>
    <row r="450" spans="2:7" s="87" customFormat="1" ht="12" customHeight="1" x14ac:dyDescent="0.25">
      <c r="B450" s="94"/>
      <c r="C450" s="91"/>
      <c r="D450" s="91"/>
      <c r="E450" s="91"/>
      <c r="F450" s="381"/>
      <c r="G450" s="381"/>
    </row>
    <row r="451" spans="2:7" s="87" customFormat="1" ht="12" customHeight="1" x14ac:dyDescent="0.25">
      <c r="B451" s="92"/>
      <c r="C451" s="93"/>
      <c r="D451" s="93"/>
      <c r="E451" s="93"/>
      <c r="F451" s="382"/>
      <c r="G451" s="382"/>
    </row>
    <row r="452" spans="2:7" s="87" customFormat="1" ht="12" customHeight="1" x14ac:dyDescent="0.25">
      <c r="B452" s="94"/>
      <c r="C452" s="91"/>
      <c r="D452" s="91"/>
      <c r="E452" s="91"/>
      <c r="F452" s="381"/>
      <c r="G452" s="381"/>
    </row>
    <row r="453" spans="2:7" s="87" customFormat="1" ht="12" customHeight="1" x14ac:dyDescent="0.25">
      <c r="B453" s="92"/>
      <c r="C453" s="93"/>
      <c r="D453" s="93"/>
      <c r="E453" s="93"/>
      <c r="F453" s="382"/>
      <c r="G453" s="382"/>
    </row>
    <row r="454" spans="2:7" s="87" customFormat="1" ht="12" customHeight="1" x14ac:dyDescent="0.25">
      <c r="B454" s="94"/>
      <c r="C454" s="91"/>
      <c r="D454" s="91"/>
      <c r="E454" s="91"/>
      <c r="F454" s="381"/>
      <c r="G454" s="381"/>
    </row>
    <row r="455" spans="2:7" s="87" customFormat="1" ht="12" customHeight="1" x14ac:dyDescent="0.25">
      <c r="B455" s="92"/>
      <c r="C455" s="93"/>
      <c r="D455" s="93"/>
      <c r="E455" s="93"/>
      <c r="F455" s="382"/>
      <c r="G455" s="382"/>
    </row>
    <row r="456" spans="2:7" s="87" customFormat="1" ht="12" customHeight="1" x14ac:dyDescent="0.25">
      <c r="B456" s="94"/>
      <c r="C456" s="91"/>
      <c r="D456" s="91"/>
      <c r="E456" s="91"/>
      <c r="F456" s="381"/>
      <c r="G456" s="381"/>
    </row>
    <row r="457" spans="2:7" s="87" customFormat="1" ht="12" customHeight="1" x14ac:dyDescent="0.25">
      <c r="B457" s="92"/>
      <c r="C457" s="93"/>
      <c r="D457" s="93"/>
      <c r="E457" s="93"/>
      <c r="F457" s="382"/>
      <c r="G457" s="382"/>
    </row>
    <row r="458" spans="2:7" s="87" customFormat="1" ht="12" customHeight="1" x14ac:dyDescent="0.25">
      <c r="B458" s="94"/>
      <c r="C458" s="91"/>
      <c r="D458" s="91"/>
      <c r="E458" s="91"/>
      <c r="F458" s="381"/>
      <c r="G458" s="381"/>
    </row>
    <row r="459" spans="2:7" s="87" customFormat="1" ht="12" customHeight="1" x14ac:dyDescent="0.25">
      <c r="B459" s="92"/>
      <c r="C459" s="93"/>
      <c r="D459" s="93"/>
      <c r="E459" s="93"/>
      <c r="F459" s="382"/>
      <c r="G459" s="382"/>
    </row>
    <row r="460" spans="2:7" s="87" customFormat="1" ht="12" customHeight="1" x14ac:dyDescent="0.25">
      <c r="B460" s="94"/>
      <c r="C460" s="91"/>
      <c r="D460" s="91"/>
      <c r="E460" s="91"/>
      <c r="F460" s="381"/>
      <c r="G460" s="381"/>
    </row>
    <row r="461" spans="2:7" s="87" customFormat="1" ht="12" customHeight="1" x14ac:dyDescent="0.25">
      <c r="B461" s="92"/>
      <c r="C461" s="93"/>
      <c r="D461" s="93"/>
      <c r="E461" s="93"/>
      <c r="F461" s="382"/>
      <c r="G461" s="382"/>
    </row>
    <row r="462" spans="2:7" s="87" customFormat="1" ht="12" customHeight="1" x14ac:dyDescent="0.25">
      <c r="B462" s="94"/>
      <c r="C462" s="91"/>
      <c r="D462" s="91"/>
      <c r="E462" s="91"/>
      <c r="F462" s="381"/>
      <c r="G462" s="381"/>
    </row>
    <row r="463" spans="2:7" s="87" customFormat="1" ht="12" customHeight="1" x14ac:dyDescent="0.25">
      <c r="B463" s="92"/>
      <c r="C463" s="93"/>
      <c r="D463" s="93"/>
      <c r="E463" s="93"/>
      <c r="F463" s="382"/>
      <c r="G463" s="382"/>
    </row>
    <row r="464" spans="2:7" s="87" customFormat="1" ht="12" customHeight="1" x14ac:dyDescent="0.25">
      <c r="B464" s="94"/>
      <c r="C464" s="91"/>
      <c r="D464" s="91"/>
      <c r="E464" s="91"/>
      <c r="F464" s="381"/>
      <c r="G464" s="381"/>
    </row>
    <row r="465" spans="2:7" s="87" customFormat="1" ht="12" customHeight="1" x14ac:dyDescent="0.25">
      <c r="B465" s="92"/>
      <c r="C465" s="93"/>
      <c r="D465" s="93"/>
      <c r="E465" s="93"/>
      <c r="F465" s="382"/>
      <c r="G465" s="382"/>
    </row>
    <row r="466" spans="2:7" s="87" customFormat="1" ht="12" customHeight="1" x14ac:dyDescent="0.25">
      <c r="B466" s="94"/>
      <c r="C466" s="91"/>
      <c r="D466" s="91"/>
      <c r="E466" s="91"/>
      <c r="F466" s="381"/>
      <c r="G466" s="381"/>
    </row>
    <row r="467" spans="2:7" s="87" customFormat="1" ht="12" customHeight="1" x14ac:dyDescent="0.25">
      <c r="B467" s="92"/>
      <c r="C467" s="93"/>
      <c r="D467" s="93"/>
      <c r="E467" s="93"/>
      <c r="F467" s="382"/>
      <c r="G467" s="382"/>
    </row>
    <row r="468" spans="2:7" s="87" customFormat="1" ht="12" customHeight="1" x14ac:dyDescent="0.25">
      <c r="B468" s="94"/>
      <c r="C468" s="91"/>
      <c r="D468" s="91"/>
      <c r="E468" s="91"/>
      <c r="F468" s="381"/>
      <c r="G468" s="381"/>
    </row>
    <row r="469" spans="2:7" s="87" customFormat="1" ht="12" customHeight="1" x14ac:dyDescent="0.25">
      <c r="B469" s="92"/>
      <c r="C469" s="93"/>
      <c r="D469" s="93"/>
      <c r="E469" s="93"/>
      <c r="F469" s="382"/>
      <c r="G469" s="382"/>
    </row>
    <row r="470" spans="2:7" s="87" customFormat="1" ht="12" customHeight="1" x14ac:dyDescent="0.25">
      <c r="B470" s="94"/>
      <c r="C470" s="91"/>
      <c r="D470" s="91"/>
      <c r="E470" s="91"/>
      <c r="F470" s="381"/>
      <c r="G470" s="381"/>
    </row>
    <row r="471" spans="2:7" s="87" customFormat="1" ht="12" customHeight="1" x14ac:dyDescent="0.25">
      <c r="B471" s="92"/>
      <c r="C471" s="93"/>
      <c r="D471" s="93"/>
      <c r="E471" s="93"/>
      <c r="F471" s="382"/>
      <c r="G471" s="382"/>
    </row>
    <row r="472" spans="2:7" s="87" customFormat="1" ht="12" customHeight="1" x14ac:dyDescent="0.25">
      <c r="B472" s="94"/>
      <c r="C472" s="91"/>
      <c r="D472" s="91"/>
      <c r="E472" s="91"/>
      <c r="F472" s="381"/>
      <c r="G472" s="381"/>
    </row>
    <row r="473" spans="2:7" s="87" customFormat="1" ht="12" customHeight="1" x14ac:dyDescent="0.25">
      <c r="B473" s="92"/>
      <c r="C473" s="93"/>
      <c r="D473" s="93"/>
      <c r="E473" s="93"/>
      <c r="F473" s="382"/>
      <c r="G473" s="382"/>
    </row>
    <row r="474" spans="2:7" s="87" customFormat="1" ht="12" customHeight="1" x14ac:dyDescent="0.25">
      <c r="B474" s="94"/>
      <c r="C474" s="91"/>
      <c r="D474" s="91"/>
      <c r="E474" s="91"/>
      <c r="F474" s="381"/>
      <c r="G474" s="381"/>
    </row>
    <row r="475" spans="2:7" s="87" customFormat="1" ht="12" customHeight="1" x14ac:dyDescent="0.25">
      <c r="B475" s="92"/>
      <c r="C475" s="93"/>
      <c r="D475" s="93"/>
      <c r="E475" s="93"/>
      <c r="F475" s="382"/>
      <c r="G475" s="382"/>
    </row>
    <row r="476" spans="2:7" s="87" customFormat="1" ht="12" customHeight="1" x14ac:dyDescent="0.25">
      <c r="B476" s="94"/>
      <c r="C476" s="91"/>
      <c r="D476" s="91"/>
      <c r="E476" s="91"/>
      <c r="F476" s="381"/>
      <c r="G476" s="381"/>
    </row>
    <row r="477" spans="2:7" s="87" customFormat="1" ht="12" customHeight="1" x14ac:dyDescent="0.25">
      <c r="B477" s="92"/>
      <c r="C477" s="93"/>
      <c r="D477" s="93"/>
      <c r="E477" s="93"/>
      <c r="F477" s="382"/>
      <c r="G477" s="382"/>
    </row>
    <row r="478" spans="2:7" s="87" customFormat="1" ht="12" customHeight="1" x14ac:dyDescent="0.25">
      <c r="B478" s="94"/>
      <c r="C478" s="91"/>
      <c r="D478" s="91"/>
      <c r="E478" s="91"/>
      <c r="F478" s="381"/>
      <c r="G478" s="381"/>
    </row>
    <row r="479" spans="2:7" s="87" customFormat="1" ht="12" customHeight="1" x14ac:dyDescent="0.25">
      <c r="B479" s="92"/>
      <c r="C479" s="93"/>
      <c r="D479" s="93"/>
      <c r="E479" s="93"/>
      <c r="F479" s="382"/>
      <c r="G479" s="382"/>
    </row>
    <row r="480" spans="2:7" s="87" customFormat="1" ht="12" customHeight="1" x14ac:dyDescent="0.25">
      <c r="B480" s="94"/>
      <c r="C480" s="91"/>
      <c r="D480" s="91"/>
      <c r="E480" s="91"/>
      <c r="F480" s="381"/>
      <c r="G480" s="381"/>
    </row>
    <row r="481" spans="1:7" s="87" customFormat="1" ht="12" customHeight="1" x14ac:dyDescent="0.25">
      <c r="B481" s="92"/>
      <c r="C481" s="93"/>
      <c r="D481" s="93"/>
      <c r="E481" s="93"/>
      <c r="F481" s="382"/>
      <c r="G481" s="382"/>
    </row>
    <row r="482" spans="1:7" s="87" customFormat="1" ht="12" customHeight="1" x14ac:dyDescent="0.25">
      <c r="B482" s="94"/>
      <c r="C482" s="91"/>
      <c r="D482" s="91"/>
      <c r="E482" s="91"/>
      <c r="F482" s="381"/>
      <c r="G482" s="381"/>
    </row>
    <row r="483" spans="1:7" s="87" customFormat="1" ht="12" customHeight="1" x14ac:dyDescent="0.25">
      <c r="B483" s="92"/>
      <c r="C483" s="93"/>
      <c r="D483" s="93"/>
      <c r="E483" s="93"/>
      <c r="F483" s="382"/>
      <c r="G483" s="382"/>
    </row>
    <row r="484" spans="1:7" s="97" customFormat="1" ht="20.100000000000001" customHeight="1" x14ac:dyDescent="0.25">
      <c r="B484" s="98" t="s">
        <v>54</v>
      </c>
      <c r="C484" s="99"/>
      <c r="D484" s="99"/>
      <c r="E484" s="99"/>
      <c r="F484" s="384"/>
      <c r="G484" s="384">
        <f>SUM(G422:G483)</f>
        <v>0</v>
      </c>
    </row>
    <row r="485" spans="1:7" s="86" customFormat="1" ht="12" customHeight="1" x14ac:dyDescent="0.2">
      <c r="D485" s="100"/>
      <c r="F485" s="379"/>
      <c r="G485" s="379"/>
    </row>
    <row r="486" spans="1:7" s="86" customFormat="1" ht="15" customHeight="1" x14ac:dyDescent="0.2">
      <c r="F486" s="379"/>
      <c r="G486" s="379"/>
    </row>
    <row r="487" spans="1:7" s="87" customFormat="1" ht="15.4" customHeight="1" x14ac:dyDescent="0.25">
      <c r="B487" s="88" t="s">
        <v>155</v>
      </c>
      <c r="C487" s="88" t="s">
        <v>156</v>
      </c>
      <c r="D487" s="88" t="s">
        <v>157</v>
      </c>
      <c r="E487" s="88" t="s">
        <v>158</v>
      </c>
      <c r="F487" s="380" t="s">
        <v>159</v>
      </c>
      <c r="G487" s="380" t="s">
        <v>1309</v>
      </c>
    </row>
    <row r="488" spans="1:7" s="87" customFormat="1" ht="12" customHeight="1" x14ac:dyDescent="0.25">
      <c r="A488" s="87">
        <v>2897</v>
      </c>
      <c r="B488" s="89" t="s">
        <v>989</v>
      </c>
      <c r="C488" s="90" t="s">
        <v>990</v>
      </c>
      <c r="D488" s="91"/>
      <c r="E488" s="91"/>
      <c r="F488" s="381"/>
      <c r="G488" s="381"/>
    </row>
    <row r="489" spans="1:7" s="87" customFormat="1" ht="12" customHeight="1" x14ac:dyDescent="0.25">
      <c r="B489" s="92"/>
      <c r="C489" s="93"/>
      <c r="D489" s="93"/>
      <c r="E489" s="93"/>
      <c r="F489" s="382"/>
      <c r="G489" s="382"/>
    </row>
    <row r="490" spans="1:7" s="87" customFormat="1" ht="12" customHeight="1" x14ac:dyDescent="0.25">
      <c r="A490" s="87">
        <v>2898</v>
      </c>
      <c r="B490" s="89" t="s">
        <v>991</v>
      </c>
      <c r="C490" s="90" t="s">
        <v>992</v>
      </c>
      <c r="D490" s="91"/>
      <c r="E490" s="91"/>
      <c r="F490" s="381"/>
      <c r="G490" s="381"/>
    </row>
    <row r="491" spans="1:7" s="87" customFormat="1" ht="12" customHeight="1" x14ac:dyDescent="0.25">
      <c r="B491" s="92"/>
      <c r="C491" s="93"/>
      <c r="D491" s="93"/>
      <c r="E491" s="93"/>
      <c r="F491" s="382"/>
      <c r="G491" s="382"/>
    </row>
    <row r="492" spans="1:7" s="87" customFormat="1" ht="12" customHeight="1" x14ac:dyDescent="0.25">
      <c r="A492" s="87">
        <v>2899</v>
      </c>
      <c r="B492" s="94"/>
      <c r="C492" s="90" t="s">
        <v>993</v>
      </c>
      <c r="D492" s="91"/>
      <c r="E492" s="91"/>
      <c r="F492" s="381"/>
      <c r="G492" s="381"/>
    </row>
    <row r="493" spans="1:7" s="87" customFormat="1" ht="12" customHeight="1" x14ac:dyDescent="0.25">
      <c r="B493" s="92"/>
      <c r="C493" s="93"/>
      <c r="D493" s="93"/>
      <c r="E493" s="93"/>
      <c r="F493" s="382"/>
      <c r="G493" s="382"/>
    </row>
    <row r="494" spans="1:7" s="87" customFormat="1" ht="12" customHeight="1" x14ac:dyDescent="0.25">
      <c r="A494" s="87">
        <v>2900</v>
      </c>
      <c r="B494" s="94"/>
      <c r="C494" s="90" t="s">
        <v>994</v>
      </c>
      <c r="D494" s="95" t="s">
        <v>136</v>
      </c>
      <c r="E494" s="96">
        <v>90</v>
      </c>
      <c r="F494" s="383"/>
      <c r="G494" s="383">
        <f>E494*F494</f>
        <v>0</v>
      </c>
    </row>
    <row r="495" spans="1:7" s="87" customFormat="1" ht="12" customHeight="1" x14ac:dyDescent="0.25">
      <c r="B495" s="92"/>
      <c r="C495" s="93"/>
      <c r="D495" s="93"/>
      <c r="E495" s="93"/>
      <c r="F495" s="382"/>
      <c r="G495" s="382"/>
    </row>
    <row r="496" spans="1:7" s="87" customFormat="1" ht="12" customHeight="1" x14ac:dyDescent="0.25">
      <c r="A496" s="87">
        <v>2901</v>
      </c>
      <c r="B496" s="94"/>
      <c r="C496" s="90" t="s">
        <v>995</v>
      </c>
      <c r="D496" s="95" t="s">
        <v>136</v>
      </c>
      <c r="E496" s="96">
        <v>60</v>
      </c>
      <c r="F496" s="383"/>
      <c r="G496" s="383">
        <f>E496*F496</f>
        <v>0</v>
      </c>
    </row>
    <row r="497" spans="1:7" s="87" customFormat="1" ht="12" customHeight="1" x14ac:dyDescent="0.25">
      <c r="B497" s="92"/>
      <c r="C497" s="93"/>
      <c r="D497" s="93"/>
      <c r="E497" s="93"/>
      <c r="F497" s="382"/>
      <c r="G497" s="382"/>
    </row>
    <row r="498" spans="1:7" s="87" customFormat="1" ht="12" customHeight="1" x14ac:dyDescent="0.25">
      <c r="A498" s="87">
        <v>2902</v>
      </c>
      <c r="B498" s="89" t="s">
        <v>996</v>
      </c>
      <c r="C498" s="90" t="s">
        <v>997</v>
      </c>
      <c r="D498" s="91"/>
      <c r="E498" s="91"/>
      <c r="F498" s="381"/>
      <c r="G498" s="381"/>
    </row>
    <row r="499" spans="1:7" s="87" customFormat="1" ht="12" customHeight="1" x14ac:dyDescent="0.25">
      <c r="B499" s="92"/>
      <c r="C499" s="93"/>
      <c r="D499" s="93"/>
      <c r="E499" s="93"/>
      <c r="F499" s="382"/>
      <c r="G499" s="382"/>
    </row>
    <row r="500" spans="1:7" s="87" customFormat="1" ht="12" customHeight="1" x14ac:dyDescent="0.25">
      <c r="A500" s="87">
        <v>2997</v>
      </c>
      <c r="B500" s="94"/>
      <c r="C500" s="90" t="s">
        <v>998</v>
      </c>
      <c r="D500" s="91"/>
      <c r="E500" s="91"/>
      <c r="F500" s="381"/>
      <c r="G500" s="381"/>
    </row>
    <row r="501" spans="1:7" s="87" customFormat="1" ht="12" customHeight="1" x14ac:dyDescent="0.25">
      <c r="B501" s="92"/>
      <c r="C501" s="93"/>
      <c r="D501" s="93"/>
      <c r="E501" s="93"/>
      <c r="F501" s="382"/>
      <c r="G501" s="382"/>
    </row>
    <row r="502" spans="1:7" s="87" customFormat="1" ht="12" customHeight="1" x14ac:dyDescent="0.25">
      <c r="A502" s="87">
        <v>2904</v>
      </c>
      <c r="B502" s="94"/>
      <c r="C502" s="90" t="s">
        <v>999</v>
      </c>
      <c r="D502" s="95" t="s">
        <v>75</v>
      </c>
      <c r="E502" s="96">
        <v>12</v>
      </c>
      <c r="F502" s="383"/>
      <c r="G502" s="383">
        <f>E502*F502</f>
        <v>0</v>
      </c>
    </row>
    <row r="503" spans="1:7" s="87" customFormat="1" ht="12" customHeight="1" x14ac:dyDescent="0.25">
      <c r="B503" s="92"/>
      <c r="C503" s="93"/>
      <c r="D503" s="93"/>
      <c r="E503" s="93"/>
      <c r="F503" s="382"/>
      <c r="G503" s="382"/>
    </row>
    <row r="504" spans="1:7" s="87" customFormat="1" ht="12" customHeight="1" x14ac:dyDescent="0.25">
      <c r="A504" s="87">
        <v>2905</v>
      </c>
      <c r="B504" s="94"/>
      <c r="C504" s="90" t="s">
        <v>1000</v>
      </c>
      <c r="D504" s="95" t="s">
        <v>75</v>
      </c>
      <c r="E504" s="96">
        <v>12</v>
      </c>
      <c r="F504" s="383"/>
      <c r="G504" s="383">
        <f>E504*F504</f>
        <v>0</v>
      </c>
    </row>
    <row r="505" spans="1:7" s="87" customFormat="1" ht="12" customHeight="1" x14ac:dyDescent="0.25">
      <c r="B505" s="92"/>
      <c r="C505" s="93"/>
      <c r="D505" s="93"/>
      <c r="E505" s="93"/>
      <c r="F505" s="382"/>
      <c r="G505" s="382"/>
    </row>
    <row r="506" spans="1:7" s="87" customFormat="1" ht="12" customHeight="1" x14ac:dyDescent="0.25">
      <c r="A506" s="87">
        <v>2906</v>
      </c>
      <c r="B506" s="94"/>
      <c r="C506" s="90" t="s">
        <v>1001</v>
      </c>
      <c r="D506" s="95" t="s">
        <v>75</v>
      </c>
      <c r="E506" s="96">
        <v>6</v>
      </c>
      <c r="F506" s="383"/>
      <c r="G506" s="383">
        <f>E506*F506</f>
        <v>0</v>
      </c>
    </row>
    <row r="507" spans="1:7" s="87" customFormat="1" ht="12" customHeight="1" x14ac:dyDescent="0.25">
      <c r="B507" s="92"/>
      <c r="C507" s="93"/>
      <c r="D507" s="93"/>
      <c r="E507" s="93"/>
      <c r="F507" s="382"/>
      <c r="G507" s="382"/>
    </row>
    <row r="508" spans="1:7" s="87" customFormat="1" ht="12" customHeight="1" x14ac:dyDescent="0.25">
      <c r="A508" s="87">
        <v>2991</v>
      </c>
      <c r="B508" s="94"/>
      <c r="C508" s="90" t="s">
        <v>1002</v>
      </c>
      <c r="D508" s="91"/>
      <c r="E508" s="91"/>
      <c r="F508" s="381"/>
      <c r="G508" s="381"/>
    </row>
    <row r="509" spans="1:7" s="87" customFormat="1" ht="12" customHeight="1" x14ac:dyDescent="0.25">
      <c r="B509" s="92"/>
      <c r="C509" s="93"/>
      <c r="D509" s="93"/>
      <c r="E509" s="93"/>
      <c r="F509" s="382"/>
      <c r="G509" s="382"/>
    </row>
    <row r="510" spans="1:7" s="87" customFormat="1" ht="12" customHeight="1" x14ac:dyDescent="0.25">
      <c r="A510" s="87">
        <v>2992</v>
      </c>
      <c r="B510" s="94"/>
      <c r="C510" s="90" t="s">
        <v>999</v>
      </c>
      <c r="D510" s="95" t="s">
        <v>75</v>
      </c>
      <c r="E510" s="96">
        <v>12</v>
      </c>
      <c r="F510" s="383"/>
      <c r="G510" s="383">
        <f>E510*F510</f>
        <v>0</v>
      </c>
    </row>
    <row r="511" spans="1:7" s="87" customFormat="1" ht="12" customHeight="1" x14ac:dyDescent="0.25">
      <c r="B511" s="92"/>
      <c r="C511" s="93"/>
      <c r="D511" s="93"/>
      <c r="E511" s="93"/>
      <c r="F511" s="382"/>
      <c r="G511" s="382"/>
    </row>
    <row r="512" spans="1:7" s="87" customFormat="1" ht="12" customHeight="1" x14ac:dyDescent="0.25">
      <c r="A512" s="87">
        <v>2993</v>
      </c>
      <c r="B512" s="94"/>
      <c r="C512" s="90" t="s">
        <v>1000</v>
      </c>
      <c r="D512" s="95" t="s">
        <v>75</v>
      </c>
      <c r="E512" s="96">
        <v>12</v>
      </c>
      <c r="F512" s="383"/>
      <c r="G512" s="383">
        <f>E512*F512</f>
        <v>0</v>
      </c>
    </row>
    <row r="513" spans="1:7" s="87" customFormat="1" ht="12" customHeight="1" x14ac:dyDescent="0.25">
      <c r="B513" s="92"/>
      <c r="C513" s="93"/>
      <c r="D513" s="93"/>
      <c r="E513" s="93"/>
      <c r="F513" s="382"/>
      <c r="G513" s="382"/>
    </row>
    <row r="514" spans="1:7" s="87" customFormat="1" ht="12" customHeight="1" x14ac:dyDescent="0.25">
      <c r="A514" s="87">
        <v>2994</v>
      </c>
      <c r="B514" s="94"/>
      <c r="C514" s="90" t="s">
        <v>1001</v>
      </c>
      <c r="D514" s="95" t="s">
        <v>75</v>
      </c>
      <c r="E514" s="96">
        <v>6</v>
      </c>
      <c r="F514" s="383"/>
      <c r="G514" s="383">
        <f>E514*F514</f>
        <v>0</v>
      </c>
    </row>
    <row r="515" spans="1:7" s="87" customFormat="1" ht="12" customHeight="1" x14ac:dyDescent="0.25">
      <c r="B515" s="92"/>
      <c r="C515" s="93"/>
      <c r="D515" s="93"/>
      <c r="E515" s="93"/>
      <c r="F515" s="382"/>
      <c r="G515" s="382"/>
    </row>
    <row r="516" spans="1:7" s="87" customFormat="1" ht="12" customHeight="1" x14ac:dyDescent="0.25">
      <c r="A516" s="87">
        <v>2995</v>
      </c>
      <c r="B516" s="94"/>
      <c r="C516" s="90" t="s">
        <v>1003</v>
      </c>
      <c r="D516" s="95" t="s">
        <v>75</v>
      </c>
      <c r="E516" s="96">
        <v>6</v>
      </c>
      <c r="F516" s="383"/>
      <c r="G516" s="383">
        <f>E516*F516</f>
        <v>0</v>
      </c>
    </row>
    <row r="517" spans="1:7" s="87" customFormat="1" ht="12" customHeight="1" x14ac:dyDescent="0.25">
      <c r="B517" s="92"/>
      <c r="C517" s="93"/>
      <c r="D517" s="93"/>
      <c r="E517" s="93"/>
      <c r="F517" s="382"/>
      <c r="G517" s="382"/>
    </row>
    <row r="518" spans="1:7" s="87" customFormat="1" ht="12" customHeight="1" x14ac:dyDescent="0.25">
      <c r="A518" s="87">
        <v>2998</v>
      </c>
      <c r="B518" s="89" t="s">
        <v>1004</v>
      </c>
      <c r="C518" s="90" t="s">
        <v>1005</v>
      </c>
      <c r="D518" s="91"/>
      <c r="E518" s="91"/>
      <c r="F518" s="381"/>
      <c r="G518" s="381"/>
    </row>
    <row r="519" spans="1:7" s="87" customFormat="1" ht="12" customHeight="1" x14ac:dyDescent="0.25">
      <c r="B519" s="92"/>
      <c r="C519" s="93"/>
      <c r="D519" s="93"/>
      <c r="E519" s="93"/>
      <c r="F519" s="382"/>
      <c r="G519" s="382"/>
    </row>
    <row r="520" spans="1:7" s="87" customFormat="1" ht="24" customHeight="1" x14ac:dyDescent="0.25">
      <c r="A520" s="87">
        <v>2996</v>
      </c>
      <c r="B520" s="94"/>
      <c r="C520" s="90" t="s">
        <v>1006</v>
      </c>
      <c r="D520" s="95" t="s">
        <v>1007</v>
      </c>
      <c r="E520" s="96">
        <v>0.1</v>
      </c>
      <c r="F520" s="383"/>
      <c r="G520" s="383">
        <f>E520*F520</f>
        <v>0</v>
      </c>
    </row>
    <row r="521" spans="1:7" s="87" customFormat="1" ht="12" customHeight="1" x14ac:dyDescent="0.25">
      <c r="B521" s="92"/>
      <c r="C521" s="93"/>
      <c r="D521" s="93"/>
      <c r="E521" s="93"/>
      <c r="F521" s="382"/>
      <c r="G521" s="382"/>
    </row>
    <row r="522" spans="1:7" s="87" customFormat="1" ht="24" customHeight="1" x14ac:dyDescent="0.25">
      <c r="A522" s="87">
        <v>2919</v>
      </c>
      <c r="B522" s="94"/>
      <c r="C522" s="90" t="s">
        <v>1008</v>
      </c>
      <c r="D522" s="95" t="s">
        <v>1007</v>
      </c>
      <c r="E522" s="96">
        <v>0.1</v>
      </c>
      <c r="F522" s="383"/>
      <c r="G522" s="383">
        <f>E522*F522</f>
        <v>0</v>
      </c>
    </row>
    <row r="523" spans="1:7" s="87" customFormat="1" ht="12" customHeight="1" x14ac:dyDescent="0.25">
      <c r="B523" s="92"/>
      <c r="C523" s="93"/>
      <c r="D523" s="93"/>
      <c r="E523" s="93"/>
      <c r="F523" s="382"/>
      <c r="G523" s="382"/>
    </row>
    <row r="524" spans="1:7" s="87" customFormat="1" ht="12" customHeight="1" x14ac:dyDescent="0.25">
      <c r="B524" s="94"/>
      <c r="C524" s="91"/>
      <c r="D524" s="91"/>
      <c r="E524" s="91"/>
      <c r="F524" s="381"/>
      <c r="G524" s="381"/>
    </row>
    <row r="525" spans="1:7" s="87" customFormat="1" ht="12" customHeight="1" x14ac:dyDescent="0.25">
      <c r="B525" s="92"/>
      <c r="C525" s="93"/>
      <c r="D525" s="93"/>
      <c r="E525" s="93"/>
      <c r="F525" s="382"/>
      <c r="G525" s="382"/>
    </row>
    <row r="526" spans="1:7" s="87" customFormat="1" ht="12" customHeight="1" x14ac:dyDescent="0.25">
      <c r="B526" s="94"/>
      <c r="C526" s="91"/>
      <c r="D526" s="91"/>
      <c r="E526" s="91"/>
      <c r="F526" s="381"/>
      <c r="G526" s="381"/>
    </row>
    <row r="527" spans="1:7" s="87" customFormat="1" ht="12" customHeight="1" x14ac:dyDescent="0.25">
      <c r="B527" s="92"/>
      <c r="C527" s="93"/>
      <c r="D527" s="93"/>
      <c r="E527" s="93"/>
      <c r="F527" s="382"/>
      <c r="G527" s="382"/>
    </row>
    <row r="528" spans="1:7" s="87" customFormat="1" ht="12" customHeight="1" x14ac:dyDescent="0.25">
      <c r="B528" s="94"/>
      <c r="C528" s="91"/>
      <c r="D528" s="91"/>
      <c r="E528" s="91"/>
      <c r="F528" s="381"/>
      <c r="G528" s="381"/>
    </row>
    <row r="529" spans="2:7" s="87" customFormat="1" ht="12" customHeight="1" x14ac:dyDescent="0.25">
      <c r="B529" s="92"/>
      <c r="C529" s="93"/>
      <c r="D529" s="93"/>
      <c r="E529" s="93"/>
      <c r="F529" s="382"/>
      <c r="G529" s="382"/>
    </row>
    <row r="530" spans="2:7" s="87" customFormat="1" ht="12" customHeight="1" x14ac:dyDescent="0.25">
      <c r="B530" s="94"/>
      <c r="C530" s="91"/>
      <c r="D530" s="91"/>
      <c r="E530" s="91"/>
      <c r="F530" s="381"/>
      <c r="G530" s="381"/>
    </row>
    <row r="531" spans="2:7" s="87" customFormat="1" ht="12" customHeight="1" x14ac:dyDescent="0.25">
      <c r="B531" s="92"/>
      <c r="C531" s="93"/>
      <c r="D531" s="93"/>
      <c r="E531" s="93"/>
      <c r="F531" s="382"/>
      <c r="G531" s="382"/>
    </row>
    <row r="532" spans="2:7" s="87" customFormat="1" ht="12" customHeight="1" x14ac:dyDescent="0.25">
      <c r="B532" s="94"/>
      <c r="C532" s="91"/>
      <c r="D532" s="91"/>
      <c r="E532" s="91"/>
      <c r="F532" s="381"/>
      <c r="G532" s="381"/>
    </row>
    <row r="533" spans="2:7" s="87" customFormat="1" ht="12" customHeight="1" x14ac:dyDescent="0.25">
      <c r="B533" s="92"/>
      <c r="C533" s="93"/>
      <c r="D533" s="93"/>
      <c r="E533" s="93"/>
      <c r="F533" s="382"/>
      <c r="G533" s="382"/>
    </row>
    <row r="534" spans="2:7" s="87" customFormat="1" ht="12" customHeight="1" x14ac:dyDescent="0.25">
      <c r="B534" s="94"/>
      <c r="C534" s="91"/>
      <c r="D534" s="91"/>
      <c r="E534" s="91"/>
      <c r="F534" s="381"/>
      <c r="G534" s="381"/>
    </row>
    <row r="535" spans="2:7" s="87" customFormat="1" ht="12" customHeight="1" x14ac:dyDescent="0.25">
      <c r="B535" s="92"/>
      <c r="C535" s="93"/>
      <c r="D535" s="93"/>
      <c r="E535" s="93"/>
      <c r="F535" s="382"/>
      <c r="G535" s="382"/>
    </row>
    <row r="536" spans="2:7" s="87" customFormat="1" ht="12" customHeight="1" x14ac:dyDescent="0.25">
      <c r="B536" s="94"/>
      <c r="C536" s="91"/>
      <c r="D536" s="91"/>
      <c r="E536" s="91"/>
      <c r="F536" s="381"/>
      <c r="G536" s="381"/>
    </row>
    <row r="537" spans="2:7" s="87" customFormat="1" ht="12" customHeight="1" x14ac:dyDescent="0.25">
      <c r="B537" s="92"/>
      <c r="C537" s="93"/>
      <c r="D537" s="93"/>
      <c r="E537" s="93"/>
      <c r="F537" s="382"/>
      <c r="G537" s="382"/>
    </row>
    <row r="538" spans="2:7" s="87" customFormat="1" ht="12" customHeight="1" x14ac:dyDescent="0.25">
      <c r="B538" s="94"/>
      <c r="C538" s="91"/>
      <c r="D538" s="91"/>
      <c r="E538" s="91"/>
      <c r="F538" s="381"/>
      <c r="G538" s="381"/>
    </row>
    <row r="539" spans="2:7" s="87" customFormat="1" ht="12" customHeight="1" x14ac:dyDescent="0.25">
      <c r="B539" s="92"/>
      <c r="C539" s="93"/>
      <c r="D539" s="93"/>
      <c r="E539" s="93"/>
      <c r="F539" s="382"/>
      <c r="G539" s="382"/>
    </row>
    <row r="540" spans="2:7" s="87" customFormat="1" ht="12" customHeight="1" x14ac:dyDescent="0.25">
      <c r="B540" s="94"/>
      <c r="C540" s="91"/>
      <c r="D540" s="91"/>
      <c r="E540" s="91"/>
      <c r="F540" s="381"/>
      <c r="G540" s="381"/>
    </row>
    <row r="541" spans="2:7" s="87" customFormat="1" ht="12" customHeight="1" x14ac:dyDescent="0.25">
      <c r="B541" s="92"/>
      <c r="C541" s="93"/>
      <c r="D541" s="93"/>
      <c r="E541" s="93"/>
      <c r="F541" s="382"/>
      <c r="G541" s="382"/>
    </row>
    <row r="542" spans="2:7" s="87" customFormat="1" ht="12" customHeight="1" x14ac:dyDescent="0.25">
      <c r="B542" s="94"/>
      <c r="C542" s="91"/>
      <c r="D542" s="91"/>
      <c r="E542" s="91"/>
      <c r="F542" s="381"/>
      <c r="G542" s="381"/>
    </row>
    <row r="543" spans="2:7" s="87" customFormat="1" ht="12" customHeight="1" x14ac:dyDescent="0.25">
      <c r="B543" s="92"/>
      <c r="C543" s="93"/>
      <c r="D543" s="93"/>
      <c r="E543" s="93"/>
      <c r="F543" s="382"/>
      <c r="G543" s="382"/>
    </row>
    <row r="544" spans="2:7" s="87" customFormat="1" ht="12" customHeight="1" x14ac:dyDescent="0.25">
      <c r="B544" s="94"/>
      <c r="C544" s="91"/>
      <c r="D544" s="91"/>
      <c r="E544" s="91"/>
      <c r="F544" s="381"/>
      <c r="G544" s="381"/>
    </row>
    <row r="545" spans="1:7" s="87" customFormat="1" ht="12" customHeight="1" x14ac:dyDescent="0.25">
      <c r="B545" s="92"/>
      <c r="C545" s="93"/>
      <c r="D545" s="93"/>
      <c r="E545" s="93"/>
      <c r="F545" s="382"/>
      <c r="G545" s="382"/>
    </row>
    <row r="546" spans="1:7" s="87" customFormat="1" ht="12" customHeight="1" x14ac:dyDescent="0.25">
      <c r="B546" s="94"/>
      <c r="C546" s="91"/>
      <c r="D546" s="91"/>
      <c r="E546" s="91"/>
      <c r="F546" s="381"/>
      <c r="G546" s="381"/>
    </row>
    <row r="547" spans="1:7" s="87" customFormat="1" ht="12" customHeight="1" x14ac:dyDescent="0.25">
      <c r="B547" s="92"/>
      <c r="C547" s="93"/>
      <c r="D547" s="93"/>
      <c r="E547" s="93"/>
      <c r="F547" s="382"/>
      <c r="G547" s="382"/>
    </row>
    <row r="548" spans="1:7" s="87" customFormat="1" ht="12" customHeight="1" x14ac:dyDescent="0.25">
      <c r="B548" s="94"/>
      <c r="C548" s="91"/>
      <c r="D548" s="91"/>
      <c r="E548" s="91"/>
      <c r="F548" s="381"/>
      <c r="G548" s="381"/>
    </row>
    <row r="549" spans="1:7" s="87" customFormat="1" ht="12" customHeight="1" x14ac:dyDescent="0.25">
      <c r="B549" s="92"/>
      <c r="C549" s="93"/>
      <c r="D549" s="93"/>
      <c r="E549" s="93"/>
      <c r="F549" s="382"/>
      <c r="G549" s="382"/>
    </row>
    <row r="550" spans="1:7" s="87" customFormat="1" ht="12" customHeight="1" x14ac:dyDescent="0.25">
      <c r="B550" s="94"/>
      <c r="C550" s="91"/>
      <c r="D550" s="91"/>
      <c r="E550" s="91"/>
      <c r="F550" s="381"/>
      <c r="G550" s="381"/>
    </row>
    <row r="551" spans="1:7" s="87" customFormat="1" ht="12" customHeight="1" x14ac:dyDescent="0.25">
      <c r="B551" s="92"/>
      <c r="C551" s="93"/>
      <c r="D551" s="93"/>
      <c r="E551" s="93"/>
      <c r="F551" s="382"/>
      <c r="G551" s="382"/>
    </row>
    <row r="552" spans="1:7" s="87" customFormat="1" ht="12" customHeight="1" x14ac:dyDescent="0.25">
      <c r="B552" s="94"/>
      <c r="C552" s="91"/>
      <c r="D552" s="91"/>
      <c r="E552" s="91"/>
      <c r="F552" s="381"/>
      <c r="G552" s="381"/>
    </row>
    <row r="553" spans="1:7" s="87" customFormat="1" ht="12" customHeight="1" x14ac:dyDescent="0.25">
      <c r="B553" s="92"/>
      <c r="C553" s="93"/>
      <c r="D553" s="93"/>
      <c r="E553" s="93"/>
      <c r="F553" s="382"/>
      <c r="G553" s="382"/>
    </row>
    <row r="554" spans="1:7" s="87" customFormat="1" ht="12" customHeight="1" x14ac:dyDescent="0.25">
      <c r="B554" s="94"/>
      <c r="C554" s="91"/>
      <c r="D554" s="91"/>
      <c r="E554" s="91"/>
      <c r="F554" s="381"/>
      <c r="G554" s="381"/>
    </row>
    <row r="555" spans="1:7" s="87" customFormat="1" ht="12" customHeight="1" x14ac:dyDescent="0.25">
      <c r="B555" s="92"/>
      <c r="C555" s="93"/>
      <c r="D555" s="93"/>
      <c r="E555" s="93"/>
      <c r="F555" s="382"/>
      <c r="G555" s="382"/>
    </row>
    <row r="556" spans="1:7" s="97" customFormat="1" ht="20.100000000000001" customHeight="1" x14ac:dyDescent="0.25">
      <c r="B556" s="98" t="s">
        <v>54</v>
      </c>
      <c r="C556" s="99"/>
      <c r="D556" s="99"/>
      <c r="E556" s="99"/>
      <c r="F556" s="384"/>
      <c r="G556" s="384">
        <f>SUM(G494:G555)</f>
        <v>0</v>
      </c>
    </row>
    <row r="557" spans="1:7" s="86" customFormat="1" ht="12" customHeight="1" x14ac:dyDescent="0.2">
      <c r="D557" s="100"/>
      <c r="F557" s="379"/>
      <c r="G557" s="379"/>
    </row>
    <row r="558" spans="1:7" s="86" customFormat="1" ht="15" customHeight="1" x14ac:dyDescent="0.2">
      <c r="F558" s="379"/>
      <c r="G558" s="379"/>
    </row>
    <row r="559" spans="1:7" s="87" customFormat="1" ht="15.4" customHeight="1" x14ac:dyDescent="0.25">
      <c r="B559" s="88" t="s">
        <v>155</v>
      </c>
      <c r="C559" s="88" t="s">
        <v>156</v>
      </c>
      <c r="D559" s="88" t="s">
        <v>157</v>
      </c>
      <c r="E559" s="88" t="s">
        <v>158</v>
      </c>
      <c r="F559" s="380" t="s">
        <v>159</v>
      </c>
      <c r="G559" s="380" t="s">
        <v>1309</v>
      </c>
    </row>
    <row r="560" spans="1:7" s="87" customFormat="1" ht="36" customHeight="1" x14ac:dyDescent="0.25">
      <c r="A560" s="87">
        <v>2438</v>
      </c>
      <c r="B560" s="89" t="s">
        <v>1010</v>
      </c>
      <c r="C560" s="90" t="s">
        <v>1011</v>
      </c>
      <c r="D560" s="91"/>
      <c r="E560" s="91"/>
      <c r="F560" s="381"/>
      <c r="G560" s="381"/>
    </row>
    <row r="561" spans="1:7" s="87" customFormat="1" ht="12" customHeight="1" x14ac:dyDescent="0.25">
      <c r="B561" s="92"/>
      <c r="C561" s="93"/>
      <c r="D561" s="93"/>
      <c r="E561" s="93"/>
      <c r="F561" s="382"/>
      <c r="G561" s="382"/>
    </row>
    <row r="562" spans="1:7" s="87" customFormat="1" ht="12" customHeight="1" x14ac:dyDescent="0.25">
      <c r="A562" s="87">
        <v>2920</v>
      </c>
      <c r="B562" s="89" t="s">
        <v>1012</v>
      </c>
      <c r="C562" s="90" t="s">
        <v>1013</v>
      </c>
      <c r="D562" s="91"/>
      <c r="E562" s="91"/>
      <c r="F562" s="381"/>
      <c r="G562" s="381"/>
    </row>
    <row r="563" spans="1:7" s="87" customFormat="1" ht="12" customHeight="1" x14ac:dyDescent="0.25">
      <c r="B563" s="92"/>
      <c r="C563" s="93"/>
      <c r="D563" s="93"/>
      <c r="E563" s="93"/>
      <c r="F563" s="382"/>
      <c r="G563" s="382"/>
    </row>
    <row r="564" spans="1:7" s="87" customFormat="1" ht="36" customHeight="1" x14ac:dyDescent="0.25">
      <c r="A564" s="87">
        <v>2922</v>
      </c>
      <c r="B564" s="94"/>
      <c r="C564" s="90" t="s">
        <v>1014</v>
      </c>
      <c r="D564" s="95" t="s">
        <v>136</v>
      </c>
      <c r="E564" s="96">
        <v>40</v>
      </c>
      <c r="F564" s="383"/>
      <c r="G564" s="383">
        <f>E564*F564</f>
        <v>0</v>
      </c>
    </row>
    <row r="565" spans="1:7" s="87" customFormat="1" ht="12" customHeight="1" x14ac:dyDescent="0.25">
      <c r="B565" s="92"/>
      <c r="C565" s="93"/>
      <c r="D565" s="93"/>
      <c r="E565" s="93"/>
      <c r="F565" s="382"/>
      <c r="G565" s="382"/>
    </row>
    <row r="566" spans="1:7" s="87" customFormat="1" ht="12" customHeight="1" x14ac:dyDescent="0.25">
      <c r="A566" s="87">
        <v>2923</v>
      </c>
      <c r="B566" s="89" t="s">
        <v>1015</v>
      </c>
      <c r="C566" s="90" t="s">
        <v>1016</v>
      </c>
      <c r="D566" s="91"/>
      <c r="E566" s="91"/>
      <c r="F566" s="381"/>
      <c r="G566" s="381"/>
    </row>
    <row r="567" spans="1:7" s="87" customFormat="1" ht="12" customHeight="1" x14ac:dyDescent="0.25">
      <c r="B567" s="92"/>
      <c r="C567" s="93"/>
      <c r="D567" s="93"/>
      <c r="E567" s="93"/>
      <c r="F567" s="382"/>
      <c r="G567" s="382"/>
    </row>
    <row r="568" spans="1:7" s="87" customFormat="1" ht="12" customHeight="1" x14ac:dyDescent="0.25">
      <c r="A568" s="87">
        <v>2924</v>
      </c>
      <c r="B568" s="94"/>
      <c r="C568" s="90" t="s">
        <v>1017</v>
      </c>
      <c r="D568" s="91"/>
      <c r="E568" s="91"/>
      <c r="F568" s="381"/>
      <c r="G568" s="381"/>
    </row>
    <row r="569" spans="1:7" s="87" customFormat="1" ht="12" customHeight="1" x14ac:dyDescent="0.25">
      <c r="B569" s="92"/>
      <c r="C569" s="93"/>
      <c r="D569" s="93"/>
      <c r="E569" s="93"/>
      <c r="F569" s="382"/>
      <c r="G569" s="382"/>
    </row>
    <row r="570" spans="1:7" s="87" customFormat="1" ht="12" customHeight="1" x14ac:dyDescent="0.25">
      <c r="A570" s="87">
        <v>2925</v>
      </c>
      <c r="B570" s="94"/>
      <c r="C570" s="90" t="s">
        <v>1018</v>
      </c>
      <c r="D570" s="95" t="s">
        <v>66</v>
      </c>
      <c r="E570" s="96">
        <v>10</v>
      </c>
      <c r="F570" s="383"/>
      <c r="G570" s="383">
        <f>E570*F570</f>
        <v>0</v>
      </c>
    </row>
    <row r="571" spans="1:7" s="87" customFormat="1" ht="12" customHeight="1" x14ac:dyDescent="0.25">
      <c r="B571" s="92"/>
      <c r="C571" s="93"/>
      <c r="D571" s="93"/>
      <c r="E571" s="93"/>
      <c r="F571" s="382"/>
      <c r="G571" s="382"/>
    </row>
    <row r="572" spans="1:7" s="87" customFormat="1" ht="12" customHeight="1" x14ac:dyDescent="0.25">
      <c r="A572" s="87">
        <v>2926</v>
      </c>
      <c r="B572" s="89" t="s">
        <v>1019</v>
      </c>
      <c r="C572" s="90" t="s">
        <v>1020</v>
      </c>
      <c r="D572" s="91"/>
      <c r="E572" s="91"/>
      <c r="F572" s="381"/>
      <c r="G572" s="381"/>
    </row>
    <row r="573" spans="1:7" s="87" customFormat="1" ht="12" customHeight="1" x14ac:dyDescent="0.25">
      <c r="B573" s="92"/>
      <c r="C573" s="93"/>
      <c r="D573" s="93"/>
      <c r="E573" s="93"/>
      <c r="F573" s="382"/>
      <c r="G573" s="382"/>
    </row>
    <row r="574" spans="1:7" s="87" customFormat="1" ht="12" customHeight="1" x14ac:dyDescent="0.25">
      <c r="A574" s="87">
        <v>2927</v>
      </c>
      <c r="B574" s="94"/>
      <c r="C574" s="90" t="s">
        <v>1021</v>
      </c>
      <c r="D574" s="91"/>
      <c r="E574" s="91"/>
      <c r="F574" s="381"/>
      <c r="G574" s="381"/>
    </row>
    <row r="575" spans="1:7" s="87" customFormat="1" ht="12" customHeight="1" x14ac:dyDescent="0.25">
      <c r="B575" s="92"/>
      <c r="C575" s="93"/>
      <c r="D575" s="93"/>
      <c r="E575" s="93"/>
      <c r="F575" s="382"/>
      <c r="G575" s="382"/>
    </row>
    <row r="576" spans="1:7" s="87" customFormat="1" ht="36" customHeight="1" x14ac:dyDescent="0.25">
      <c r="A576" s="87">
        <v>2928</v>
      </c>
      <c r="B576" s="94"/>
      <c r="C576" s="90" t="s">
        <v>1022</v>
      </c>
      <c r="D576" s="95" t="s">
        <v>136</v>
      </c>
      <c r="E576" s="96">
        <v>35</v>
      </c>
      <c r="F576" s="383"/>
      <c r="G576" s="383">
        <f>E576*F576</f>
        <v>0</v>
      </c>
    </row>
    <row r="577" spans="1:7" s="87" customFormat="1" ht="12" customHeight="1" x14ac:dyDescent="0.25">
      <c r="B577" s="92"/>
      <c r="C577" s="93"/>
      <c r="D577" s="93"/>
      <c r="E577" s="93"/>
      <c r="F577" s="382"/>
      <c r="G577" s="382"/>
    </row>
    <row r="578" spans="1:7" s="87" customFormat="1" ht="12" customHeight="1" x14ac:dyDescent="0.25">
      <c r="A578" s="87">
        <v>2931</v>
      </c>
      <c r="B578" s="89" t="s">
        <v>1023</v>
      </c>
      <c r="C578" s="90" t="s">
        <v>1024</v>
      </c>
      <c r="D578" s="91"/>
      <c r="E578" s="91"/>
      <c r="F578" s="381"/>
      <c r="G578" s="381"/>
    </row>
    <row r="579" spans="1:7" s="87" customFormat="1" ht="12" customHeight="1" x14ac:dyDescent="0.25">
      <c r="B579" s="92"/>
      <c r="C579" s="93"/>
      <c r="D579" s="93"/>
      <c r="E579" s="93"/>
      <c r="F579" s="382"/>
      <c r="G579" s="382"/>
    </row>
    <row r="580" spans="1:7" s="87" customFormat="1" ht="12" customHeight="1" x14ac:dyDescent="0.25">
      <c r="A580" s="87">
        <v>2932</v>
      </c>
      <c r="B580" s="94"/>
      <c r="C580" s="90" t="s">
        <v>1025</v>
      </c>
      <c r="D580" s="95" t="s">
        <v>75</v>
      </c>
      <c r="E580" s="96">
        <v>10</v>
      </c>
      <c r="F580" s="383"/>
      <c r="G580" s="383">
        <f>E580*F580</f>
        <v>0</v>
      </c>
    </row>
    <row r="581" spans="1:7" s="87" customFormat="1" ht="12" customHeight="1" x14ac:dyDescent="0.25">
      <c r="B581" s="92"/>
      <c r="C581" s="93"/>
      <c r="D581" s="93"/>
      <c r="E581" s="93"/>
      <c r="F581" s="382"/>
      <c r="G581" s="382"/>
    </row>
    <row r="582" spans="1:7" s="87" customFormat="1" ht="12" customHeight="1" x14ac:dyDescent="0.25">
      <c r="A582" s="87">
        <v>2934</v>
      </c>
      <c r="B582" s="89" t="s">
        <v>1026</v>
      </c>
      <c r="C582" s="90" t="s">
        <v>1027</v>
      </c>
      <c r="D582" s="91"/>
      <c r="E582" s="91"/>
      <c r="F582" s="381"/>
      <c r="G582" s="381"/>
    </row>
    <row r="583" spans="1:7" s="87" customFormat="1" ht="12" customHeight="1" x14ac:dyDescent="0.25">
      <c r="B583" s="92"/>
      <c r="C583" s="93"/>
      <c r="D583" s="93"/>
      <c r="E583" s="93"/>
      <c r="F583" s="382"/>
      <c r="G583" s="382"/>
    </row>
    <row r="584" spans="1:7" s="87" customFormat="1" ht="24" customHeight="1" x14ac:dyDescent="0.25">
      <c r="A584" s="87">
        <v>2935</v>
      </c>
      <c r="B584" s="94"/>
      <c r="C584" s="90" t="s">
        <v>1028</v>
      </c>
      <c r="D584" s="95" t="s">
        <v>75</v>
      </c>
      <c r="E584" s="96">
        <v>4</v>
      </c>
      <c r="F584" s="383"/>
      <c r="G584" s="383">
        <f>E584*F584</f>
        <v>0</v>
      </c>
    </row>
    <row r="585" spans="1:7" s="87" customFormat="1" ht="12" customHeight="1" x14ac:dyDescent="0.25">
      <c r="B585" s="92"/>
      <c r="C585" s="93"/>
      <c r="D585" s="93"/>
      <c r="E585" s="93"/>
      <c r="F585" s="382"/>
      <c r="G585" s="382"/>
    </row>
    <row r="586" spans="1:7" s="87" customFormat="1" ht="12" customHeight="1" x14ac:dyDescent="0.25">
      <c r="A586" s="87">
        <v>2936</v>
      </c>
      <c r="B586" s="89" t="s">
        <v>1029</v>
      </c>
      <c r="C586" s="90" t="s">
        <v>1030</v>
      </c>
      <c r="D586" s="91"/>
      <c r="E586" s="91"/>
      <c r="F586" s="381"/>
      <c r="G586" s="381"/>
    </row>
    <row r="587" spans="1:7" s="87" customFormat="1" ht="12" customHeight="1" x14ac:dyDescent="0.25">
      <c r="B587" s="92"/>
      <c r="C587" s="93"/>
      <c r="D587" s="93"/>
      <c r="E587" s="93"/>
      <c r="F587" s="382"/>
      <c r="G587" s="382"/>
    </row>
    <row r="588" spans="1:7" s="87" customFormat="1" ht="12" customHeight="1" x14ac:dyDescent="0.25">
      <c r="A588" s="87">
        <v>2937</v>
      </c>
      <c r="B588" s="94"/>
      <c r="C588" s="90" t="s">
        <v>1031</v>
      </c>
      <c r="D588" s="95" t="s">
        <v>75</v>
      </c>
      <c r="E588" s="96">
        <v>2</v>
      </c>
      <c r="F588" s="383"/>
      <c r="G588" s="383">
        <f>E588*F588</f>
        <v>0</v>
      </c>
    </row>
    <row r="589" spans="1:7" s="87" customFormat="1" ht="12" customHeight="1" x14ac:dyDescent="0.25">
      <c r="B589" s="92"/>
      <c r="C589" s="93"/>
      <c r="D589" s="93"/>
      <c r="E589" s="93"/>
      <c r="F589" s="382"/>
      <c r="G589" s="382"/>
    </row>
    <row r="590" spans="1:7" s="87" customFormat="1" ht="12" customHeight="1" x14ac:dyDescent="0.25">
      <c r="A590" s="87">
        <v>2938</v>
      </c>
      <c r="B590" s="89" t="s">
        <v>1032</v>
      </c>
      <c r="C590" s="90" t="s">
        <v>1033</v>
      </c>
      <c r="D590" s="91"/>
      <c r="E590" s="91"/>
      <c r="F590" s="381"/>
      <c r="G590" s="381"/>
    </row>
    <row r="591" spans="1:7" s="87" customFormat="1" ht="12" customHeight="1" x14ac:dyDescent="0.25">
      <c r="B591" s="92"/>
      <c r="C591" s="93"/>
      <c r="D591" s="93"/>
      <c r="E591" s="93"/>
      <c r="F591" s="382"/>
      <c r="G591" s="382"/>
    </row>
    <row r="592" spans="1:7" s="87" customFormat="1" ht="12" customHeight="1" x14ac:dyDescent="0.25">
      <c r="A592" s="87">
        <v>2939</v>
      </c>
      <c r="B592" s="94"/>
      <c r="C592" s="90" t="s">
        <v>1034</v>
      </c>
      <c r="D592" s="91"/>
      <c r="E592" s="91"/>
      <c r="F592" s="381"/>
      <c r="G592" s="381"/>
    </row>
    <row r="593" spans="1:7" s="87" customFormat="1" ht="12" customHeight="1" x14ac:dyDescent="0.25">
      <c r="B593" s="92"/>
      <c r="C593" s="93"/>
      <c r="D593" s="93"/>
      <c r="E593" s="93"/>
      <c r="F593" s="382"/>
      <c r="G593" s="382"/>
    </row>
    <row r="594" spans="1:7" s="87" customFormat="1" ht="12" customHeight="1" x14ac:dyDescent="0.25">
      <c r="A594" s="87">
        <v>2940</v>
      </c>
      <c r="B594" s="94"/>
      <c r="C594" s="90" t="s">
        <v>1035</v>
      </c>
      <c r="D594" s="95" t="s">
        <v>136</v>
      </c>
      <c r="E594" s="96">
        <v>50</v>
      </c>
      <c r="F594" s="383"/>
      <c r="G594" s="383">
        <f>E594*F594</f>
        <v>0</v>
      </c>
    </row>
    <row r="595" spans="1:7" s="87" customFormat="1" ht="12" customHeight="1" x14ac:dyDescent="0.25">
      <c r="B595" s="92"/>
      <c r="C595" s="93"/>
      <c r="D595" s="93"/>
      <c r="E595" s="93"/>
      <c r="F595" s="382"/>
      <c r="G595" s="382"/>
    </row>
    <row r="596" spans="1:7" s="87" customFormat="1" ht="12" customHeight="1" x14ac:dyDescent="0.25">
      <c r="A596" s="87">
        <v>2941</v>
      </c>
      <c r="B596" s="94"/>
      <c r="C596" s="90" t="s">
        <v>1036</v>
      </c>
      <c r="D596" s="95" t="s">
        <v>136</v>
      </c>
      <c r="E596" s="96">
        <v>50</v>
      </c>
      <c r="F596" s="383"/>
      <c r="G596" s="383">
        <f>E596*F596</f>
        <v>0</v>
      </c>
    </row>
    <row r="597" spans="1:7" s="87" customFormat="1" ht="12" customHeight="1" x14ac:dyDescent="0.25">
      <c r="B597" s="92"/>
      <c r="C597" s="93"/>
      <c r="D597" s="93"/>
      <c r="E597" s="93"/>
      <c r="F597" s="382"/>
      <c r="G597" s="382"/>
    </row>
    <row r="598" spans="1:7" s="87" customFormat="1" ht="12" customHeight="1" x14ac:dyDescent="0.25">
      <c r="A598" s="87">
        <v>2942</v>
      </c>
      <c r="B598" s="94"/>
      <c r="C598" s="90" t="s">
        <v>1037</v>
      </c>
      <c r="D598" s="91"/>
      <c r="E598" s="91"/>
      <c r="F598" s="381"/>
      <c r="G598" s="381"/>
    </row>
    <row r="599" spans="1:7" s="87" customFormat="1" ht="12" customHeight="1" x14ac:dyDescent="0.25">
      <c r="B599" s="92"/>
      <c r="C599" s="93"/>
      <c r="D599" s="93"/>
      <c r="E599" s="93"/>
      <c r="F599" s="382"/>
      <c r="G599" s="382"/>
    </row>
    <row r="600" spans="1:7" s="87" customFormat="1" ht="12" customHeight="1" x14ac:dyDescent="0.25">
      <c r="A600" s="87">
        <v>2943</v>
      </c>
      <c r="B600" s="94"/>
      <c r="C600" s="90" t="s">
        <v>1038</v>
      </c>
      <c r="D600" s="95" t="s">
        <v>136</v>
      </c>
      <c r="E600" s="96">
        <v>10</v>
      </c>
      <c r="F600" s="383"/>
      <c r="G600" s="383">
        <f>E600*F600</f>
        <v>0</v>
      </c>
    </row>
    <row r="601" spans="1:7" s="87" customFormat="1" ht="12" customHeight="1" x14ac:dyDescent="0.25">
      <c r="B601" s="92"/>
      <c r="C601" s="93"/>
      <c r="D601" s="93"/>
      <c r="E601" s="93"/>
      <c r="F601" s="382"/>
      <c r="G601" s="382"/>
    </row>
    <row r="602" spans="1:7" s="87" customFormat="1" ht="24" customHeight="1" x14ac:dyDescent="0.25">
      <c r="A602" s="87">
        <v>2944</v>
      </c>
      <c r="B602" s="89" t="s">
        <v>1039</v>
      </c>
      <c r="C602" s="90" t="s">
        <v>1040</v>
      </c>
      <c r="D602" s="95" t="s">
        <v>136</v>
      </c>
      <c r="E602" s="96">
        <v>700</v>
      </c>
      <c r="F602" s="383"/>
      <c r="G602" s="383">
        <f>E602*F602</f>
        <v>0</v>
      </c>
    </row>
    <row r="603" spans="1:7" s="87" customFormat="1" ht="12" customHeight="1" x14ac:dyDescent="0.25">
      <c r="B603" s="92"/>
      <c r="C603" s="93"/>
      <c r="D603" s="93"/>
      <c r="E603" s="93"/>
      <c r="F603" s="382"/>
      <c r="G603" s="382"/>
    </row>
    <row r="604" spans="1:7" s="87" customFormat="1" ht="12" customHeight="1" x14ac:dyDescent="0.25">
      <c r="A604" s="87">
        <v>2945</v>
      </c>
      <c r="B604" s="89" t="s">
        <v>1041</v>
      </c>
      <c r="C604" s="90" t="s">
        <v>1042</v>
      </c>
      <c r="D604" s="95" t="s">
        <v>136</v>
      </c>
      <c r="E604" s="96">
        <v>50</v>
      </c>
      <c r="F604" s="383"/>
      <c r="G604" s="383">
        <f>E604*F604</f>
        <v>0</v>
      </c>
    </row>
    <row r="605" spans="1:7" s="87" customFormat="1" ht="12" customHeight="1" x14ac:dyDescent="0.25">
      <c r="B605" s="92"/>
      <c r="C605" s="93"/>
      <c r="D605" s="93"/>
      <c r="E605" s="93"/>
      <c r="F605" s="382"/>
      <c r="G605" s="382"/>
    </row>
    <row r="606" spans="1:7" s="87" customFormat="1" ht="36" customHeight="1" x14ac:dyDescent="0.25">
      <c r="A606" s="87">
        <v>2946</v>
      </c>
      <c r="B606" s="89" t="s">
        <v>1043</v>
      </c>
      <c r="C606" s="90" t="s">
        <v>1044</v>
      </c>
      <c r="D606" s="95" t="s">
        <v>136</v>
      </c>
      <c r="E606" s="96">
        <v>50</v>
      </c>
      <c r="F606" s="383"/>
      <c r="G606" s="383">
        <f>E606*F606</f>
        <v>0</v>
      </c>
    </row>
    <row r="607" spans="1:7" s="87" customFormat="1" ht="12" customHeight="1" x14ac:dyDescent="0.25">
      <c r="B607" s="92"/>
      <c r="C607" s="93"/>
      <c r="D607" s="93"/>
      <c r="E607" s="93"/>
      <c r="F607" s="382"/>
      <c r="G607" s="382"/>
    </row>
    <row r="608" spans="1:7" s="87" customFormat="1" ht="12" customHeight="1" x14ac:dyDescent="0.25">
      <c r="A608" s="87">
        <v>2947</v>
      </c>
      <c r="B608" s="94"/>
      <c r="C608" s="91"/>
      <c r="D608" s="91"/>
      <c r="E608" s="91"/>
      <c r="F608" s="381"/>
      <c r="G608" s="381"/>
    </row>
    <row r="609" spans="1:7" s="87" customFormat="1" ht="12" customHeight="1" x14ac:dyDescent="0.25">
      <c r="B609" s="92"/>
      <c r="C609" s="93"/>
      <c r="D609" s="93"/>
      <c r="E609" s="93"/>
      <c r="F609" s="382"/>
      <c r="G609" s="382"/>
    </row>
    <row r="610" spans="1:7" s="87" customFormat="1" ht="12" customHeight="1" x14ac:dyDescent="0.25">
      <c r="A610" s="87">
        <v>2948</v>
      </c>
      <c r="B610" s="94"/>
      <c r="C610" s="91"/>
      <c r="D610" s="91"/>
      <c r="E610" s="91"/>
      <c r="F610" s="381"/>
      <c r="G610" s="381"/>
    </row>
    <row r="611" spans="1:7" s="87" customFormat="1" ht="12" customHeight="1" x14ac:dyDescent="0.25">
      <c r="B611" s="92"/>
      <c r="C611" s="93"/>
      <c r="D611" s="93"/>
      <c r="E611" s="93"/>
      <c r="F611" s="382"/>
      <c r="G611" s="382"/>
    </row>
    <row r="612" spans="1:7" s="87" customFormat="1" ht="12" customHeight="1" x14ac:dyDescent="0.25">
      <c r="A612" s="87">
        <v>2949</v>
      </c>
      <c r="B612" s="94"/>
      <c r="C612" s="91"/>
      <c r="D612" s="91"/>
      <c r="E612" s="91"/>
      <c r="F612" s="381"/>
      <c r="G612" s="381"/>
    </row>
    <row r="613" spans="1:7" s="87" customFormat="1" ht="12" customHeight="1" x14ac:dyDescent="0.25">
      <c r="B613" s="92"/>
      <c r="C613" s="93"/>
      <c r="D613" s="93"/>
      <c r="E613" s="93"/>
      <c r="F613" s="382"/>
      <c r="G613" s="382"/>
    </row>
    <row r="614" spans="1:7" s="87" customFormat="1" ht="12" customHeight="1" x14ac:dyDescent="0.25">
      <c r="A614" s="87">
        <v>2950</v>
      </c>
      <c r="B614" s="94"/>
      <c r="C614" s="91"/>
      <c r="D614" s="91"/>
      <c r="E614" s="91"/>
      <c r="F614" s="381"/>
      <c r="G614" s="381"/>
    </row>
    <row r="615" spans="1:7" s="87" customFormat="1" ht="12" customHeight="1" x14ac:dyDescent="0.25">
      <c r="B615" s="92"/>
      <c r="C615" s="93"/>
      <c r="D615" s="93"/>
      <c r="E615" s="93"/>
      <c r="F615" s="382"/>
      <c r="G615" s="382"/>
    </row>
    <row r="616" spans="1:7" s="87" customFormat="1" ht="12" customHeight="1" x14ac:dyDescent="0.25">
      <c r="B616" s="94"/>
      <c r="C616" s="91"/>
      <c r="D616" s="91"/>
      <c r="E616" s="91"/>
      <c r="F616" s="381"/>
      <c r="G616" s="381"/>
    </row>
    <row r="617" spans="1:7" s="87" customFormat="1" ht="12" customHeight="1" x14ac:dyDescent="0.25">
      <c r="B617" s="92"/>
      <c r="C617" s="93"/>
      <c r="D617" s="93"/>
      <c r="E617" s="93"/>
      <c r="F617" s="382"/>
      <c r="G617" s="382"/>
    </row>
    <row r="618" spans="1:7" s="87" customFormat="1" ht="12" customHeight="1" x14ac:dyDescent="0.25">
      <c r="B618" s="94"/>
      <c r="C618" s="91"/>
      <c r="D618" s="91"/>
      <c r="E618" s="91"/>
      <c r="F618" s="381"/>
      <c r="G618" s="381"/>
    </row>
    <row r="619" spans="1:7" s="87" customFormat="1" ht="12" customHeight="1" x14ac:dyDescent="0.25">
      <c r="B619" s="92"/>
      <c r="C619" s="93"/>
      <c r="D619" s="93"/>
      <c r="E619" s="93"/>
      <c r="F619" s="382"/>
      <c r="G619" s="382"/>
    </row>
    <row r="620" spans="1:7" s="97" customFormat="1" ht="20.100000000000001" customHeight="1" x14ac:dyDescent="0.25">
      <c r="B620" s="98" t="s">
        <v>54</v>
      </c>
      <c r="C620" s="99"/>
      <c r="D620" s="99"/>
      <c r="E620" s="99"/>
      <c r="F620" s="384"/>
      <c r="G620" s="384">
        <f>SUM(G564:G619)</f>
        <v>0</v>
      </c>
    </row>
    <row r="621" spans="1:7" s="86" customFormat="1" ht="12" customHeight="1" x14ac:dyDescent="0.2">
      <c r="D621" s="100"/>
      <c r="F621" s="379"/>
      <c r="G621" s="379"/>
    </row>
    <row r="622" spans="1:7" s="86" customFormat="1" ht="15" customHeight="1" x14ac:dyDescent="0.2">
      <c r="F622" s="379"/>
      <c r="G622" s="379"/>
    </row>
    <row r="623" spans="1:7" s="87" customFormat="1" ht="15.4" customHeight="1" x14ac:dyDescent="0.25">
      <c r="B623" s="88" t="s">
        <v>155</v>
      </c>
      <c r="C623" s="88" t="s">
        <v>156</v>
      </c>
      <c r="D623" s="88" t="s">
        <v>157</v>
      </c>
      <c r="E623" s="88" t="s">
        <v>158</v>
      </c>
      <c r="F623" s="380" t="s">
        <v>159</v>
      </c>
      <c r="G623" s="380" t="s">
        <v>1309</v>
      </c>
    </row>
    <row r="624" spans="1:7" s="87" customFormat="1" ht="12" customHeight="1" x14ac:dyDescent="0.25">
      <c r="A624" s="87">
        <v>2967</v>
      </c>
      <c r="B624" s="89" t="s">
        <v>1045</v>
      </c>
      <c r="C624" s="90" t="s">
        <v>1046</v>
      </c>
      <c r="D624" s="91"/>
      <c r="E624" s="91"/>
      <c r="F624" s="381"/>
      <c r="G624" s="381"/>
    </row>
    <row r="625" spans="1:7" s="87" customFormat="1" ht="12" customHeight="1" x14ac:dyDescent="0.25">
      <c r="B625" s="92"/>
      <c r="C625" s="93"/>
      <c r="D625" s="93"/>
      <c r="E625" s="93"/>
      <c r="F625" s="382"/>
      <c r="G625" s="382"/>
    </row>
    <row r="626" spans="1:7" s="87" customFormat="1" ht="12" customHeight="1" x14ac:dyDescent="0.25">
      <c r="A626" s="87">
        <v>2968</v>
      </c>
      <c r="B626" s="89" t="s">
        <v>1047</v>
      </c>
      <c r="C626" s="90" t="s">
        <v>1048</v>
      </c>
      <c r="D626" s="91"/>
      <c r="E626" s="91"/>
      <c r="F626" s="381"/>
      <c r="G626" s="381"/>
    </row>
    <row r="627" spans="1:7" s="87" customFormat="1" ht="12" customHeight="1" x14ac:dyDescent="0.25">
      <c r="B627" s="92"/>
      <c r="C627" s="93"/>
      <c r="D627" s="93"/>
      <c r="E627" s="93"/>
      <c r="F627" s="382"/>
      <c r="G627" s="382"/>
    </row>
    <row r="628" spans="1:7" s="87" customFormat="1" ht="24" customHeight="1" x14ac:dyDescent="0.25">
      <c r="A628" s="87">
        <v>2969</v>
      </c>
      <c r="B628" s="94"/>
      <c r="C628" s="90" t="s">
        <v>1049</v>
      </c>
      <c r="D628" s="95" t="s">
        <v>347</v>
      </c>
      <c r="E628" s="96">
        <v>5</v>
      </c>
      <c r="F628" s="383"/>
      <c r="G628" s="383">
        <f>E628*F628</f>
        <v>0</v>
      </c>
    </row>
    <row r="629" spans="1:7" s="87" customFormat="1" ht="12" customHeight="1" x14ac:dyDescent="0.25">
      <c r="B629" s="92"/>
      <c r="C629" s="93"/>
      <c r="D629" s="93"/>
      <c r="E629" s="93"/>
      <c r="F629" s="382"/>
      <c r="G629" s="382"/>
    </row>
    <row r="630" spans="1:7" s="87" customFormat="1" ht="24" customHeight="1" x14ac:dyDescent="0.25">
      <c r="A630" s="87">
        <v>2970</v>
      </c>
      <c r="B630" s="94"/>
      <c r="C630" s="90" t="s">
        <v>1050</v>
      </c>
      <c r="D630" s="95" t="s">
        <v>347</v>
      </c>
      <c r="E630" s="96">
        <v>5</v>
      </c>
      <c r="F630" s="383"/>
      <c r="G630" s="383">
        <f>E630*F630</f>
        <v>0</v>
      </c>
    </row>
    <row r="631" spans="1:7" s="87" customFormat="1" ht="12" customHeight="1" x14ac:dyDescent="0.25">
      <c r="B631" s="92"/>
      <c r="C631" s="93"/>
      <c r="D631" s="93"/>
      <c r="E631" s="93"/>
      <c r="F631" s="382"/>
      <c r="G631" s="382"/>
    </row>
    <row r="632" spans="1:7" s="87" customFormat="1" ht="12" customHeight="1" x14ac:dyDescent="0.25">
      <c r="A632" s="87">
        <v>2975</v>
      </c>
      <c r="B632" s="89" t="s">
        <v>1051</v>
      </c>
      <c r="C632" s="90" t="s">
        <v>1052</v>
      </c>
      <c r="D632" s="91"/>
      <c r="E632" s="91"/>
      <c r="F632" s="381"/>
      <c r="G632" s="381"/>
    </row>
    <row r="633" spans="1:7" s="87" customFormat="1" ht="12" customHeight="1" x14ac:dyDescent="0.25">
      <c r="B633" s="92"/>
      <c r="C633" s="93"/>
      <c r="D633" s="93"/>
      <c r="E633" s="93"/>
      <c r="F633" s="382"/>
      <c r="G633" s="382"/>
    </row>
    <row r="634" spans="1:7" s="87" customFormat="1" ht="12" customHeight="1" x14ac:dyDescent="0.25">
      <c r="A634" s="87">
        <v>2980</v>
      </c>
      <c r="B634" s="94"/>
      <c r="C634" s="90" t="s">
        <v>1053</v>
      </c>
      <c r="D634" s="91"/>
      <c r="E634" s="91"/>
      <c r="F634" s="381"/>
      <c r="G634" s="381"/>
    </row>
    <row r="635" spans="1:7" s="87" customFormat="1" ht="12" customHeight="1" x14ac:dyDescent="0.25">
      <c r="B635" s="92"/>
      <c r="C635" s="93"/>
      <c r="D635" s="93"/>
      <c r="E635" s="93"/>
      <c r="F635" s="382"/>
      <c r="G635" s="382"/>
    </row>
    <row r="636" spans="1:7" s="87" customFormat="1" ht="24" customHeight="1" x14ac:dyDescent="0.25">
      <c r="A636" s="87">
        <v>2981</v>
      </c>
      <c r="B636" s="94"/>
      <c r="C636" s="90" t="s">
        <v>1054</v>
      </c>
      <c r="D636" s="95" t="s">
        <v>347</v>
      </c>
      <c r="E636" s="96">
        <v>10</v>
      </c>
      <c r="F636" s="383"/>
      <c r="G636" s="383">
        <f>E636*F636</f>
        <v>0</v>
      </c>
    </row>
    <row r="637" spans="1:7" s="87" customFormat="1" ht="12" customHeight="1" x14ac:dyDescent="0.25">
      <c r="B637" s="92"/>
      <c r="C637" s="93"/>
      <c r="D637" s="93"/>
      <c r="E637" s="93"/>
      <c r="F637" s="382"/>
      <c r="G637" s="382"/>
    </row>
    <row r="638" spans="1:7" s="87" customFormat="1" ht="12" customHeight="1" x14ac:dyDescent="0.25">
      <c r="B638" s="94"/>
      <c r="C638" s="91"/>
      <c r="D638" s="91"/>
      <c r="E638" s="91"/>
      <c r="F638" s="381"/>
      <c r="G638" s="381"/>
    </row>
    <row r="639" spans="1:7" s="87" customFormat="1" ht="12" customHeight="1" x14ac:dyDescent="0.25">
      <c r="B639" s="92"/>
      <c r="C639" s="93"/>
      <c r="D639" s="93"/>
      <c r="E639" s="93"/>
      <c r="F639" s="382"/>
      <c r="G639" s="382"/>
    </row>
    <row r="640" spans="1:7" s="87" customFormat="1" ht="12" customHeight="1" x14ac:dyDescent="0.25">
      <c r="B640" s="94"/>
      <c r="C640" s="91"/>
      <c r="D640" s="91"/>
      <c r="E640" s="91"/>
      <c r="F640" s="381"/>
      <c r="G640" s="381"/>
    </row>
    <row r="641" spans="2:7" s="87" customFormat="1" ht="12" customHeight="1" x14ac:dyDescent="0.25">
      <c r="B641" s="92"/>
      <c r="C641" s="93"/>
      <c r="D641" s="93"/>
      <c r="E641" s="93"/>
      <c r="F641" s="382"/>
      <c r="G641" s="382"/>
    </row>
    <row r="642" spans="2:7" s="87" customFormat="1" ht="12" customHeight="1" x14ac:dyDescent="0.25">
      <c r="B642" s="94"/>
      <c r="C642" s="91"/>
      <c r="D642" s="91"/>
      <c r="E642" s="91"/>
      <c r="F642" s="381"/>
      <c r="G642" s="381"/>
    </row>
    <row r="643" spans="2:7" s="87" customFormat="1" ht="12" customHeight="1" x14ac:dyDescent="0.25">
      <c r="B643" s="92"/>
      <c r="C643" s="93"/>
      <c r="D643" s="93"/>
      <c r="E643" s="93"/>
      <c r="F643" s="382"/>
      <c r="G643" s="382"/>
    </row>
    <row r="644" spans="2:7" s="87" customFormat="1" ht="12" customHeight="1" x14ac:dyDescent="0.25">
      <c r="B644" s="94"/>
      <c r="C644" s="91"/>
      <c r="D644" s="91"/>
      <c r="E644" s="91"/>
      <c r="F644" s="381"/>
      <c r="G644" s="381"/>
    </row>
    <row r="645" spans="2:7" s="87" customFormat="1" ht="12" customHeight="1" x14ac:dyDescent="0.25">
      <c r="B645" s="92"/>
      <c r="C645" s="93"/>
      <c r="D645" s="93"/>
      <c r="E645" s="93"/>
      <c r="F645" s="382"/>
      <c r="G645" s="382"/>
    </row>
    <row r="646" spans="2:7" s="87" customFormat="1" ht="12" customHeight="1" x14ac:dyDescent="0.25">
      <c r="B646" s="94"/>
      <c r="C646" s="91"/>
      <c r="D646" s="91"/>
      <c r="E646" s="91"/>
      <c r="F646" s="381"/>
      <c r="G646" s="381"/>
    </row>
    <row r="647" spans="2:7" s="87" customFormat="1" ht="12" customHeight="1" x14ac:dyDescent="0.25">
      <c r="B647" s="92"/>
      <c r="C647" s="93"/>
      <c r="D647" s="93"/>
      <c r="E647" s="93"/>
      <c r="F647" s="382"/>
      <c r="G647" s="382"/>
    </row>
    <row r="648" spans="2:7" s="87" customFormat="1" ht="12" customHeight="1" x14ac:dyDescent="0.25">
      <c r="B648" s="94"/>
      <c r="C648" s="91"/>
      <c r="D648" s="91"/>
      <c r="E648" s="91"/>
      <c r="F648" s="381"/>
      <c r="G648" s="381"/>
    </row>
    <row r="649" spans="2:7" s="87" customFormat="1" ht="12" customHeight="1" x14ac:dyDescent="0.25">
      <c r="B649" s="92"/>
      <c r="C649" s="93"/>
      <c r="D649" s="93"/>
      <c r="E649" s="93"/>
      <c r="F649" s="382"/>
      <c r="G649" s="382"/>
    </row>
    <row r="650" spans="2:7" s="87" customFormat="1" ht="12" customHeight="1" x14ac:dyDescent="0.25">
      <c r="B650" s="94"/>
      <c r="C650" s="91"/>
      <c r="D650" s="91"/>
      <c r="E650" s="91"/>
      <c r="F650" s="381"/>
      <c r="G650" s="381"/>
    </row>
    <row r="651" spans="2:7" s="87" customFormat="1" ht="12" customHeight="1" x14ac:dyDescent="0.25">
      <c r="B651" s="92"/>
      <c r="C651" s="93"/>
      <c r="D651" s="93"/>
      <c r="E651" s="93"/>
      <c r="F651" s="382"/>
      <c r="G651" s="382"/>
    </row>
    <row r="652" spans="2:7" s="87" customFormat="1" ht="12" customHeight="1" x14ac:dyDescent="0.25">
      <c r="B652" s="94"/>
      <c r="C652" s="91"/>
      <c r="D652" s="91"/>
      <c r="E652" s="91"/>
      <c r="F652" s="381"/>
      <c r="G652" s="381"/>
    </row>
    <row r="653" spans="2:7" s="87" customFormat="1" ht="12" customHeight="1" x14ac:dyDescent="0.25">
      <c r="B653" s="92"/>
      <c r="C653" s="93"/>
      <c r="D653" s="93"/>
      <c r="E653" s="93"/>
      <c r="F653" s="382"/>
      <c r="G653" s="382"/>
    </row>
    <row r="654" spans="2:7" s="87" customFormat="1" ht="12" customHeight="1" x14ac:dyDescent="0.25">
      <c r="B654" s="94"/>
      <c r="C654" s="91"/>
      <c r="D654" s="91"/>
      <c r="E654" s="91"/>
      <c r="F654" s="381"/>
      <c r="G654" s="381"/>
    </row>
    <row r="655" spans="2:7" s="87" customFormat="1" ht="12" customHeight="1" x14ac:dyDescent="0.25">
      <c r="B655" s="92"/>
      <c r="C655" s="93"/>
      <c r="D655" s="93"/>
      <c r="E655" s="93"/>
      <c r="F655" s="382"/>
      <c r="G655" s="382"/>
    </row>
    <row r="656" spans="2:7" s="87" customFormat="1" ht="12" customHeight="1" x14ac:dyDescent="0.25">
      <c r="B656" s="94"/>
      <c r="C656" s="91"/>
      <c r="D656" s="91"/>
      <c r="E656" s="91"/>
      <c r="F656" s="381"/>
      <c r="G656" s="381"/>
    </row>
    <row r="657" spans="2:7" s="87" customFormat="1" ht="12" customHeight="1" x14ac:dyDescent="0.25">
      <c r="B657" s="92"/>
      <c r="C657" s="93"/>
      <c r="D657" s="93"/>
      <c r="E657" s="93"/>
      <c r="F657" s="382"/>
      <c r="G657" s="382"/>
    </row>
    <row r="658" spans="2:7" s="87" customFormat="1" ht="12" customHeight="1" x14ac:dyDescent="0.25">
      <c r="B658" s="94"/>
      <c r="C658" s="91"/>
      <c r="D658" s="91"/>
      <c r="E658" s="91"/>
      <c r="F658" s="381"/>
      <c r="G658" s="381"/>
    </row>
    <row r="659" spans="2:7" s="87" customFormat="1" ht="12" customHeight="1" x14ac:dyDescent="0.25">
      <c r="B659" s="92"/>
      <c r="C659" s="93"/>
      <c r="D659" s="93"/>
      <c r="E659" s="93"/>
      <c r="F659" s="382"/>
      <c r="G659" s="382"/>
    </row>
    <row r="660" spans="2:7" s="87" customFormat="1" ht="12" customHeight="1" x14ac:dyDescent="0.25">
      <c r="B660" s="94"/>
      <c r="C660" s="91"/>
      <c r="D660" s="91"/>
      <c r="E660" s="91"/>
      <c r="F660" s="381"/>
      <c r="G660" s="381"/>
    </row>
    <row r="661" spans="2:7" s="87" customFormat="1" ht="12" customHeight="1" x14ac:dyDescent="0.25">
      <c r="B661" s="92"/>
      <c r="C661" s="93"/>
      <c r="D661" s="93"/>
      <c r="E661" s="93"/>
      <c r="F661" s="382"/>
      <c r="G661" s="382"/>
    </row>
    <row r="662" spans="2:7" s="87" customFormat="1" ht="12" customHeight="1" x14ac:dyDescent="0.25">
      <c r="B662" s="94"/>
      <c r="C662" s="91"/>
      <c r="D662" s="91"/>
      <c r="E662" s="91"/>
      <c r="F662" s="381"/>
      <c r="G662" s="381"/>
    </row>
    <row r="663" spans="2:7" s="87" customFormat="1" ht="12" customHeight="1" x14ac:dyDescent="0.25">
      <c r="B663" s="92"/>
      <c r="C663" s="93"/>
      <c r="D663" s="93"/>
      <c r="E663" s="93"/>
      <c r="F663" s="382"/>
      <c r="G663" s="382"/>
    </row>
    <row r="664" spans="2:7" s="87" customFormat="1" ht="12" customHeight="1" x14ac:dyDescent="0.25">
      <c r="B664" s="94"/>
      <c r="C664" s="91"/>
      <c r="D664" s="91"/>
      <c r="E664" s="91"/>
      <c r="F664" s="381"/>
      <c r="G664" s="381"/>
    </row>
    <row r="665" spans="2:7" s="87" customFormat="1" ht="12" customHeight="1" x14ac:dyDescent="0.25">
      <c r="B665" s="92"/>
      <c r="C665" s="93"/>
      <c r="D665" s="93"/>
      <c r="E665" s="93"/>
      <c r="F665" s="382"/>
      <c r="G665" s="382"/>
    </row>
    <row r="666" spans="2:7" s="87" customFormat="1" ht="12" customHeight="1" x14ac:dyDescent="0.25">
      <c r="B666" s="94"/>
      <c r="C666" s="91"/>
      <c r="D666" s="91"/>
      <c r="E666" s="91"/>
      <c r="F666" s="381"/>
      <c r="G666" s="381"/>
    </row>
    <row r="667" spans="2:7" s="87" customFormat="1" ht="12" customHeight="1" x14ac:dyDescent="0.25">
      <c r="B667" s="92"/>
      <c r="C667" s="93"/>
      <c r="D667" s="93"/>
      <c r="E667" s="93"/>
      <c r="F667" s="382"/>
      <c r="G667" s="382"/>
    </row>
    <row r="668" spans="2:7" s="87" customFormat="1" ht="12" customHeight="1" x14ac:dyDescent="0.25">
      <c r="B668" s="94"/>
      <c r="C668" s="91"/>
      <c r="D668" s="91"/>
      <c r="E668" s="91"/>
      <c r="F668" s="381"/>
      <c r="G668" s="381"/>
    </row>
    <row r="669" spans="2:7" s="87" customFormat="1" ht="12" customHeight="1" x14ac:dyDescent="0.25">
      <c r="B669" s="92"/>
      <c r="C669" s="93"/>
      <c r="D669" s="93"/>
      <c r="E669" s="93"/>
      <c r="F669" s="382"/>
      <c r="G669" s="382"/>
    </row>
    <row r="670" spans="2:7" s="87" customFormat="1" ht="12" customHeight="1" x14ac:dyDescent="0.25">
      <c r="B670" s="94"/>
      <c r="C670" s="91"/>
      <c r="D670" s="91"/>
      <c r="E670" s="91"/>
      <c r="F670" s="381"/>
      <c r="G670" s="381"/>
    </row>
    <row r="671" spans="2:7" s="87" customFormat="1" ht="12" customHeight="1" x14ac:dyDescent="0.25">
      <c r="B671" s="92"/>
      <c r="C671" s="93"/>
      <c r="D671" s="93"/>
      <c r="E671" s="93"/>
      <c r="F671" s="382"/>
      <c r="G671" s="382"/>
    </row>
    <row r="672" spans="2:7" s="87" customFormat="1" ht="12" customHeight="1" x14ac:dyDescent="0.25">
      <c r="B672" s="94"/>
      <c r="C672" s="91"/>
      <c r="D672" s="91"/>
      <c r="E672" s="91"/>
      <c r="F672" s="381"/>
      <c r="G672" s="381"/>
    </row>
    <row r="673" spans="2:7" s="87" customFormat="1" ht="12" customHeight="1" x14ac:dyDescent="0.25">
      <c r="B673" s="92"/>
      <c r="C673" s="93"/>
      <c r="D673" s="93"/>
      <c r="E673" s="93"/>
      <c r="F673" s="382"/>
      <c r="G673" s="382"/>
    </row>
    <row r="674" spans="2:7" s="87" customFormat="1" ht="12" customHeight="1" x14ac:dyDescent="0.25">
      <c r="B674" s="94"/>
      <c r="C674" s="91"/>
      <c r="D674" s="91"/>
      <c r="E674" s="91"/>
      <c r="F674" s="381"/>
      <c r="G674" s="381"/>
    </row>
    <row r="675" spans="2:7" s="87" customFormat="1" ht="12" customHeight="1" x14ac:dyDescent="0.25">
      <c r="B675" s="92"/>
      <c r="C675" s="93"/>
      <c r="D675" s="93"/>
      <c r="E675" s="93"/>
      <c r="F675" s="382"/>
      <c r="G675" s="382"/>
    </row>
    <row r="676" spans="2:7" s="87" customFormat="1" ht="12" customHeight="1" x14ac:dyDescent="0.25">
      <c r="B676" s="94"/>
      <c r="C676" s="91"/>
      <c r="D676" s="91"/>
      <c r="E676" s="91"/>
      <c r="F676" s="381"/>
      <c r="G676" s="381"/>
    </row>
    <row r="677" spans="2:7" s="87" customFormat="1" ht="12" customHeight="1" x14ac:dyDescent="0.25">
      <c r="B677" s="92"/>
      <c r="C677" s="93"/>
      <c r="D677" s="93"/>
      <c r="E677" s="93"/>
      <c r="F677" s="382"/>
      <c r="G677" s="382"/>
    </row>
    <row r="678" spans="2:7" s="87" customFormat="1" ht="12" customHeight="1" x14ac:dyDescent="0.25">
      <c r="B678" s="94"/>
      <c r="C678" s="91"/>
      <c r="D678" s="91"/>
      <c r="E678" s="91"/>
      <c r="F678" s="381"/>
      <c r="G678" s="381"/>
    </row>
    <row r="679" spans="2:7" s="87" customFormat="1" ht="12" customHeight="1" x14ac:dyDescent="0.25">
      <c r="B679" s="92"/>
      <c r="C679" s="93"/>
      <c r="D679" s="93"/>
      <c r="E679" s="93"/>
      <c r="F679" s="382"/>
      <c r="G679" s="382"/>
    </row>
    <row r="680" spans="2:7" s="87" customFormat="1" ht="12" customHeight="1" x14ac:dyDescent="0.25">
      <c r="B680" s="94"/>
      <c r="C680" s="91"/>
      <c r="D680" s="91"/>
      <c r="E680" s="91"/>
      <c r="F680" s="381"/>
      <c r="G680" s="381"/>
    </row>
    <row r="681" spans="2:7" s="87" customFormat="1" ht="12" customHeight="1" x14ac:dyDescent="0.25">
      <c r="B681" s="92"/>
      <c r="C681" s="93"/>
      <c r="D681" s="93"/>
      <c r="E681" s="93"/>
      <c r="F681" s="382"/>
      <c r="G681" s="382"/>
    </row>
    <row r="682" spans="2:7" s="87" customFormat="1" ht="12" customHeight="1" x14ac:dyDescent="0.25">
      <c r="B682" s="94"/>
      <c r="C682" s="91"/>
      <c r="D682" s="91"/>
      <c r="E682" s="91"/>
      <c r="F682" s="381"/>
      <c r="G682" s="381"/>
    </row>
    <row r="683" spans="2:7" s="87" customFormat="1" ht="12" customHeight="1" x14ac:dyDescent="0.25">
      <c r="B683" s="92"/>
      <c r="C683" s="93"/>
      <c r="D683" s="93"/>
      <c r="E683" s="93"/>
      <c r="F683" s="382"/>
      <c r="G683" s="382"/>
    </row>
    <row r="684" spans="2:7" s="87" customFormat="1" ht="12" customHeight="1" x14ac:dyDescent="0.25">
      <c r="B684" s="94"/>
      <c r="C684" s="91"/>
      <c r="D684" s="91"/>
      <c r="E684" s="91"/>
      <c r="F684" s="381"/>
      <c r="G684" s="381"/>
    </row>
    <row r="685" spans="2:7" s="87" customFormat="1" ht="12" customHeight="1" x14ac:dyDescent="0.25">
      <c r="B685" s="92"/>
      <c r="C685" s="93"/>
      <c r="D685" s="93"/>
      <c r="E685" s="93"/>
      <c r="F685" s="382"/>
      <c r="G685" s="382"/>
    </row>
    <row r="686" spans="2:7" s="87" customFormat="1" ht="12" customHeight="1" x14ac:dyDescent="0.25">
      <c r="B686" s="94"/>
      <c r="C686" s="91"/>
      <c r="D686" s="91"/>
      <c r="E686" s="91"/>
      <c r="F686" s="381"/>
      <c r="G686" s="381"/>
    </row>
    <row r="687" spans="2:7" s="87" customFormat="1" ht="12" customHeight="1" x14ac:dyDescent="0.25">
      <c r="B687" s="92"/>
      <c r="C687" s="93"/>
      <c r="D687" s="93"/>
      <c r="E687" s="93"/>
      <c r="F687" s="382"/>
      <c r="G687" s="382"/>
    </row>
    <row r="688" spans="2:7" s="87" customFormat="1" ht="12" customHeight="1" x14ac:dyDescent="0.25">
      <c r="B688" s="94"/>
      <c r="C688" s="91"/>
      <c r="D688" s="91"/>
      <c r="E688" s="91"/>
      <c r="F688" s="381"/>
      <c r="G688" s="381"/>
    </row>
    <row r="689" spans="1:7" s="87" customFormat="1" ht="12" customHeight="1" x14ac:dyDescent="0.25">
      <c r="B689" s="92"/>
      <c r="C689" s="93"/>
      <c r="D689" s="93"/>
      <c r="E689" s="93"/>
      <c r="F689" s="382"/>
      <c r="G689" s="382"/>
    </row>
    <row r="690" spans="1:7" s="87" customFormat="1" ht="12" customHeight="1" x14ac:dyDescent="0.25">
      <c r="B690" s="94"/>
      <c r="C690" s="91"/>
      <c r="D690" s="91"/>
      <c r="E690" s="91"/>
      <c r="F690" s="381"/>
      <c r="G690" s="381"/>
    </row>
    <row r="691" spans="1:7" s="97" customFormat="1" ht="20.100000000000001" customHeight="1" x14ac:dyDescent="0.25">
      <c r="B691" s="98" t="s">
        <v>54</v>
      </c>
      <c r="C691" s="99"/>
      <c r="D691" s="99"/>
      <c r="E691" s="99"/>
      <c r="F691" s="384"/>
      <c r="G691" s="384">
        <f>SUM(G628:G690)</f>
        <v>0</v>
      </c>
    </row>
    <row r="692" spans="1:7" s="86" customFormat="1" ht="12" customHeight="1" x14ac:dyDescent="0.2">
      <c r="D692" s="100"/>
      <c r="F692" s="379"/>
      <c r="G692" s="379"/>
    </row>
    <row r="693" spans="1:7" s="86" customFormat="1" ht="15" customHeight="1" x14ac:dyDescent="0.2">
      <c r="F693" s="379"/>
      <c r="G693" s="379"/>
    </row>
    <row r="694" spans="1:7" s="87" customFormat="1" ht="15.4" customHeight="1" x14ac:dyDescent="0.25">
      <c r="B694" s="88" t="s">
        <v>155</v>
      </c>
      <c r="C694" s="88" t="s">
        <v>156</v>
      </c>
      <c r="D694" s="88" t="s">
        <v>157</v>
      </c>
      <c r="E694" s="88" t="s">
        <v>158</v>
      </c>
      <c r="F694" s="380" t="s">
        <v>159</v>
      </c>
      <c r="G694" s="380" t="s">
        <v>1309</v>
      </c>
    </row>
    <row r="695" spans="1:7" s="87" customFormat="1" ht="12" customHeight="1" x14ac:dyDescent="0.25">
      <c r="A695" s="87">
        <v>2619</v>
      </c>
      <c r="B695" s="89" t="s">
        <v>1055</v>
      </c>
      <c r="C695" s="90" t="s">
        <v>1056</v>
      </c>
      <c r="D695" s="91"/>
      <c r="E695" s="91"/>
      <c r="F695" s="381"/>
      <c r="G695" s="381"/>
    </row>
    <row r="696" spans="1:7" s="87" customFormat="1" ht="12" customHeight="1" x14ac:dyDescent="0.25">
      <c r="B696" s="92"/>
      <c r="C696" s="93"/>
      <c r="D696" s="93"/>
      <c r="E696" s="93"/>
      <c r="F696" s="382"/>
      <c r="G696" s="382"/>
    </row>
    <row r="697" spans="1:7" s="87" customFormat="1" ht="12" customHeight="1" x14ac:dyDescent="0.25">
      <c r="A697" s="87">
        <v>2620</v>
      </c>
      <c r="B697" s="89" t="s">
        <v>1057</v>
      </c>
      <c r="C697" s="90" t="s">
        <v>1058</v>
      </c>
      <c r="D697" s="91"/>
      <c r="E697" s="91"/>
      <c r="F697" s="381"/>
      <c r="G697" s="381"/>
    </row>
    <row r="698" spans="1:7" s="87" customFormat="1" ht="12" customHeight="1" x14ac:dyDescent="0.25">
      <c r="B698" s="92"/>
      <c r="C698" s="93"/>
      <c r="D698" s="93"/>
      <c r="E698" s="93"/>
      <c r="F698" s="382"/>
      <c r="G698" s="382"/>
    </row>
    <row r="699" spans="1:7" s="87" customFormat="1" ht="24" customHeight="1" x14ac:dyDescent="0.25">
      <c r="A699" s="87">
        <v>2621</v>
      </c>
      <c r="B699" s="94"/>
      <c r="C699" s="90" t="s">
        <v>1059</v>
      </c>
      <c r="D699" s="95" t="s">
        <v>66</v>
      </c>
      <c r="E699" s="96">
        <v>15000</v>
      </c>
      <c r="F699" s="383"/>
      <c r="G699" s="383">
        <f>E699*F699</f>
        <v>0</v>
      </c>
    </row>
    <row r="700" spans="1:7" s="87" customFormat="1" ht="12" customHeight="1" x14ac:dyDescent="0.25">
      <c r="B700" s="92"/>
      <c r="C700" s="93"/>
      <c r="D700" s="93"/>
      <c r="E700" s="93"/>
      <c r="F700" s="382"/>
      <c r="G700" s="382"/>
    </row>
    <row r="701" spans="1:7" s="87" customFormat="1" ht="12" customHeight="1" x14ac:dyDescent="0.25">
      <c r="A701" s="87">
        <v>2999</v>
      </c>
      <c r="B701" s="94"/>
      <c r="C701" s="90" t="s">
        <v>1060</v>
      </c>
      <c r="D701" s="95" t="s">
        <v>15</v>
      </c>
      <c r="E701" s="96">
        <v>5100</v>
      </c>
      <c r="F701" s="383"/>
      <c r="G701" s="383">
        <f>E701*F701</f>
        <v>0</v>
      </c>
    </row>
    <row r="702" spans="1:7" s="87" customFormat="1" ht="12" customHeight="1" x14ac:dyDescent="0.25">
      <c r="B702" s="92"/>
      <c r="C702" s="93"/>
      <c r="D702" s="93"/>
      <c r="E702" s="93"/>
      <c r="F702" s="382"/>
      <c r="G702" s="382"/>
    </row>
    <row r="703" spans="1:7" s="87" customFormat="1" ht="12" customHeight="1" x14ac:dyDescent="0.25">
      <c r="A703" s="87">
        <v>3000</v>
      </c>
      <c r="B703" s="89" t="s">
        <v>1061</v>
      </c>
      <c r="C703" s="90" t="s">
        <v>1062</v>
      </c>
      <c r="D703" s="95" t="s">
        <v>58</v>
      </c>
      <c r="E703" s="96">
        <v>1</v>
      </c>
      <c r="F703" s="383"/>
      <c r="G703" s="383">
        <f>E703*F703</f>
        <v>0</v>
      </c>
    </row>
    <row r="704" spans="1:7" s="87" customFormat="1" ht="12" customHeight="1" x14ac:dyDescent="0.25">
      <c r="B704" s="92"/>
      <c r="C704" s="93"/>
      <c r="D704" s="93"/>
      <c r="E704" s="93"/>
      <c r="F704" s="382"/>
      <c r="G704" s="382"/>
    </row>
    <row r="705" spans="1:7" s="87" customFormat="1" ht="24" customHeight="1" x14ac:dyDescent="0.25">
      <c r="A705" s="87">
        <v>3001</v>
      </c>
      <c r="B705" s="89" t="s">
        <v>1063</v>
      </c>
      <c r="C705" s="90" t="s">
        <v>1064</v>
      </c>
      <c r="D705" s="91"/>
      <c r="E705" s="91"/>
      <c r="F705" s="381"/>
      <c r="G705" s="381"/>
    </row>
    <row r="706" spans="1:7" s="87" customFormat="1" ht="12" customHeight="1" x14ac:dyDescent="0.25">
      <c r="B706" s="92"/>
      <c r="C706" s="93"/>
      <c r="D706" s="93"/>
      <c r="E706" s="93"/>
      <c r="F706" s="382"/>
      <c r="G706" s="382"/>
    </row>
    <row r="707" spans="1:7" s="87" customFormat="1" ht="12" customHeight="1" x14ac:dyDescent="0.25">
      <c r="A707" s="87">
        <v>3002</v>
      </c>
      <c r="B707" s="94"/>
      <c r="C707" s="90" t="s">
        <v>1065</v>
      </c>
      <c r="D707" s="91"/>
      <c r="E707" s="91"/>
      <c r="F707" s="381"/>
      <c r="G707" s="381"/>
    </row>
    <row r="708" spans="1:7" s="87" customFormat="1" ht="12" customHeight="1" x14ac:dyDescent="0.25">
      <c r="B708" s="92"/>
      <c r="C708" s="93"/>
      <c r="D708" s="93"/>
      <c r="E708" s="93"/>
      <c r="F708" s="382"/>
      <c r="G708" s="382"/>
    </row>
    <row r="709" spans="1:7" s="87" customFormat="1" ht="12" customHeight="1" x14ac:dyDescent="0.25">
      <c r="A709" s="87">
        <v>3003</v>
      </c>
      <c r="B709" s="94"/>
      <c r="C709" s="90" t="s">
        <v>899</v>
      </c>
      <c r="D709" s="95" t="s">
        <v>66</v>
      </c>
      <c r="E709" s="96">
        <v>650</v>
      </c>
      <c r="F709" s="383"/>
      <c r="G709" s="383">
        <f>E709*F709</f>
        <v>0</v>
      </c>
    </row>
    <row r="710" spans="1:7" s="87" customFormat="1" ht="12" customHeight="1" x14ac:dyDescent="0.25">
      <c r="B710" s="92"/>
      <c r="C710" s="93"/>
      <c r="D710" s="93"/>
      <c r="E710" s="93"/>
      <c r="F710" s="382"/>
      <c r="G710" s="382"/>
    </row>
    <row r="711" spans="1:7" s="87" customFormat="1" ht="12" customHeight="1" x14ac:dyDescent="0.25">
      <c r="B711" s="94"/>
      <c r="C711" s="91"/>
      <c r="D711" s="91"/>
      <c r="E711" s="91"/>
      <c r="F711" s="381"/>
      <c r="G711" s="381"/>
    </row>
    <row r="712" spans="1:7" s="87" customFormat="1" ht="12" customHeight="1" x14ac:dyDescent="0.25">
      <c r="B712" s="92"/>
      <c r="C712" s="93"/>
      <c r="D712" s="93"/>
      <c r="E712" s="93"/>
      <c r="F712" s="382"/>
      <c r="G712" s="382"/>
    </row>
    <row r="713" spans="1:7" s="87" customFormat="1" ht="12" customHeight="1" x14ac:dyDescent="0.25">
      <c r="B713" s="94"/>
      <c r="C713" s="91"/>
      <c r="D713" s="91"/>
      <c r="E713" s="91"/>
      <c r="F713" s="381"/>
      <c r="G713" s="381"/>
    </row>
    <row r="714" spans="1:7" s="87" customFormat="1" ht="12" customHeight="1" x14ac:dyDescent="0.25">
      <c r="B714" s="92"/>
      <c r="C714" s="93"/>
      <c r="D714" s="93"/>
      <c r="E714" s="93"/>
      <c r="F714" s="382"/>
      <c r="G714" s="382"/>
    </row>
    <row r="715" spans="1:7" s="87" customFormat="1" ht="12" customHeight="1" x14ac:dyDescent="0.25">
      <c r="B715" s="94"/>
      <c r="C715" s="91"/>
      <c r="D715" s="91"/>
      <c r="E715" s="91"/>
      <c r="F715" s="381"/>
      <c r="G715" s="381"/>
    </row>
    <row r="716" spans="1:7" s="87" customFormat="1" ht="12" customHeight="1" x14ac:dyDescent="0.25">
      <c r="B716" s="92"/>
      <c r="C716" s="93"/>
      <c r="D716" s="93"/>
      <c r="E716" s="93"/>
      <c r="F716" s="382"/>
      <c r="G716" s="382"/>
    </row>
    <row r="717" spans="1:7" s="87" customFormat="1" ht="12" customHeight="1" x14ac:dyDescent="0.25">
      <c r="B717" s="94"/>
      <c r="C717" s="91"/>
      <c r="D717" s="91"/>
      <c r="E717" s="91"/>
      <c r="F717" s="381"/>
      <c r="G717" s="381"/>
    </row>
    <row r="718" spans="1:7" s="87" customFormat="1" ht="12" customHeight="1" x14ac:dyDescent="0.25">
      <c r="B718" s="92"/>
      <c r="C718" s="93"/>
      <c r="D718" s="93"/>
      <c r="E718" s="93"/>
      <c r="F718" s="382"/>
      <c r="G718" s="382"/>
    </row>
    <row r="719" spans="1:7" s="87" customFormat="1" ht="12" customHeight="1" x14ac:dyDescent="0.25">
      <c r="B719" s="94"/>
      <c r="C719" s="91"/>
      <c r="D719" s="91"/>
      <c r="E719" s="91"/>
      <c r="F719" s="381"/>
      <c r="G719" s="381"/>
    </row>
    <row r="720" spans="1:7" s="87" customFormat="1" ht="12" customHeight="1" x14ac:dyDescent="0.25">
      <c r="B720" s="92"/>
      <c r="C720" s="93"/>
      <c r="D720" s="93"/>
      <c r="E720" s="93"/>
      <c r="F720" s="382"/>
      <c r="G720" s="382"/>
    </row>
    <row r="721" spans="2:7" s="87" customFormat="1" ht="12" customHeight="1" x14ac:dyDescent="0.25">
      <c r="B721" s="94"/>
      <c r="C721" s="91"/>
      <c r="D721" s="91"/>
      <c r="E721" s="91"/>
      <c r="F721" s="381"/>
      <c r="G721" s="381"/>
    </row>
    <row r="722" spans="2:7" s="87" customFormat="1" ht="12" customHeight="1" x14ac:dyDescent="0.25">
      <c r="B722" s="92"/>
      <c r="C722" s="93"/>
      <c r="D722" s="93"/>
      <c r="E722" s="93"/>
      <c r="F722" s="382"/>
      <c r="G722" s="382"/>
    </row>
    <row r="723" spans="2:7" s="87" customFormat="1" ht="12" customHeight="1" x14ac:dyDescent="0.25">
      <c r="B723" s="94"/>
      <c r="C723" s="91"/>
      <c r="D723" s="91"/>
      <c r="E723" s="91"/>
      <c r="F723" s="381"/>
      <c r="G723" s="381"/>
    </row>
    <row r="724" spans="2:7" s="87" customFormat="1" ht="12" customHeight="1" x14ac:dyDescent="0.25">
      <c r="B724" s="92"/>
      <c r="C724" s="93"/>
      <c r="D724" s="93"/>
      <c r="E724" s="93"/>
      <c r="F724" s="382"/>
      <c r="G724" s="382"/>
    </row>
    <row r="725" spans="2:7" s="87" customFormat="1" ht="12" customHeight="1" x14ac:dyDescent="0.25">
      <c r="B725" s="94"/>
      <c r="C725" s="91"/>
      <c r="D725" s="91"/>
      <c r="E725" s="91"/>
      <c r="F725" s="381"/>
      <c r="G725" s="381"/>
    </row>
    <row r="726" spans="2:7" s="87" customFormat="1" ht="12" customHeight="1" x14ac:dyDescent="0.25">
      <c r="B726" s="92"/>
      <c r="C726" s="93"/>
      <c r="D726" s="93"/>
      <c r="E726" s="93"/>
      <c r="F726" s="382"/>
      <c r="G726" s="382"/>
    </row>
    <row r="727" spans="2:7" s="87" customFormat="1" ht="12" customHeight="1" x14ac:dyDescent="0.25">
      <c r="B727" s="94"/>
      <c r="C727" s="91"/>
      <c r="D727" s="91"/>
      <c r="E727" s="91"/>
      <c r="F727" s="381"/>
      <c r="G727" s="381"/>
    </row>
    <row r="728" spans="2:7" s="87" customFormat="1" ht="12" customHeight="1" x14ac:dyDescent="0.25">
      <c r="B728" s="92"/>
      <c r="C728" s="93"/>
      <c r="D728" s="93"/>
      <c r="E728" s="93"/>
      <c r="F728" s="382"/>
      <c r="G728" s="382"/>
    </row>
    <row r="729" spans="2:7" s="87" customFormat="1" ht="12" customHeight="1" x14ac:dyDescent="0.25">
      <c r="B729" s="94"/>
      <c r="C729" s="91"/>
      <c r="D729" s="91"/>
      <c r="E729" s="91"/>
      <c r="F729" s="381"/>
      <c r="G729" s="381"/>
    </row>
    <row r="730" spans="2:7" s="87" customFormat="1" ht="12" customHeight="1" x14ac:dyDescent="0.25">
      <c r="B730" s="92"/>
      <c r="C730" s="93"/>
      <c r="D730" s="93"/>
      <c r="E730" s="93"/>
      <c r="F730" s="382"/>
      <c r="G730" s="382"/>
    </row>
    <row r="731" spans="2:7" s="87" customFormat="1" ht="12" customHeight="1" x14ac:dyDescent="0.25">
      <c r="B731" s="94"/>
      <c r="C731" s="91"/>
      <c r="D731" s="91"/>
      <c r="E731" s="91"/>
      <c r="F731" s="381"/>
      <c r="G731" s="381"/>
    </row>
    <row r="732" spans="2:7" s="87" customFormat="1" ht="12" customHeight="1" x14ac:dyDescent="0.25">
      <c r="B732" s="92"/>
      <c r="C732" s="93"/>
      <c r="D732" s="93"/>
      <c r="E732" s="93"/>
      <c r="F732" s="382"/>
      <c r="G732" s="382"/>
    </row>
    <row r="733" spans="2:7" s="87" customFormat="1" ht="12" customHeight="1" x14ac:dyDescent="0.25">
      <c r="B733" s="94"/>
      <c r="C733" s="91"/>
      <c r="D733" s="91"/>
      <c r="E733" s="91"/>
      <c r="F733" s="381"/>
      <c r="G733" s="381"/>
    </row>
    <row r="734" spans="2:7" s="87" customFormat="1" ht="12" customHeight="1" x14ac:dyDescent="0.25">
      <c r="B734" s="92"/>
      <c r="C734" s="93"/>
      <c r="D734" s="93"/>
      <c r="E734" s="93"/>
      <c r="F734" s="382"/>
      <c r="G734" s="382"/>
    </row>
    <row r="735" spans="2:7" s="87" customFormat="1" ht="12" customHeight="1" x14ac:dyDescent="0.25">
      <c r="B735" s="94"/>
      <c r="C735" s="91"/>
      <c r="D735" s="91"/>
      <c r="E735" s="91"/>
      <c r="F735" s="381"/>
      <c r="G735" s="381"/>
    </row>
    <row r="736" spans="2:7" s="87" customFormat="1" ht="12" customHeight="1" x14ac:dyDescent="0.25">
      <c r="B736" s="92"/>
      <c r="C736" s="93"/>
      <c r="D736" s="93"/>
      <c r="E736" s="93"/>
      <c r="F736" s="382"/>
      <c r="G736" s="382"/>
    </row>
    <row r="737" spans="2:7" s="87" customFormat="1" ht="12" customHeight="1" x14ac:dyDescent="0.25">
      <c r="B737" s="94"/>
      <c r="C737" s="91"/>
      <c r="D737" s="91"/>
      <c r="E737" s="91"/>
      <c r="F737" s="381"/>
      <c r="G737" s="381"/>
    </row>
    <row r="738" spans="2:7" s="87" customFormat="1" ht="12" customHeight="1" x14ac:dyDescent="0.25">
      <c r="B738" s="92"/>
      <c r="C738" s="93"/>
      <c r="D738" s="93"/>
      <c r="E738" s="93"/>
      <c r="F738" s="382"/>
      <c r="G738" s="382"/>
    </row>
    <row r="739" spans="2:7" s="87" customFormat="1" ht="12" customHeight="1" x14ac:dyDescent="0.25">
      <c r="B739" s="94"/>
      <c r="C739" s="91"/>
      <c r="D739" s="91"/>
      <c r="E739" s="91"/>
      <c r="F739" s="381"/>
      <c r="G739" s="381"/>
    </row>
    <row r="740" spans="2:7" s="87" customFormat="1" ht="12" customHeight="1" x14ac:dyDescent="0.25">
      <c r="B740" s="92"/>
      <c r="C740" s="93"/>
      <c r="D740" s="93"/>
      <c r="E740" s="93"/>
      <c r="F740" s="382"/>
      <c r="G740" s="382"/>
    </row>
    <row r="741" spans="2:7" s="87" customFormat="1" ht="12" customHeight="1" x14ac:dyDescent="0.25">
      <c r="B741" s="94"/>
      <c r="C741" s="91"/>
      <c r="D741" s="91"/>
      <c r="E741" s="91"/>
      <c r="F741" s="381"/>
      <c r="G741" s="381"/>
    </row>
    <row r="742" spans="2:7" s="87" customFormat="1" ht="12" customHeight="1" x14ac:dyDescent="0.25">
      <c r="B742" s="92"/>
      <c r="C742" s="93"/>
      <c r="D742" s="93"/>
      <c r="E742" s="93"/>
      <c r="F742" s="382"/>
      <c r="G742" s="382"/>
    </row>
    <row r="743" spans="2:7" s="87" customFormat="1" ht="12" customHeight="1" x14ac:dyDescent="0.25">
      <c r="B743" s="94"/>
      <c r="C743" s="91"/>
      <c r="D743" s="91"/>
      <c r="E743" s="91"/>
      <c r="F743" s="381"/>
      <c r="G743" s="381"/>
    </row>
    <row r="744" spans="2:7" s="87" customFormat="1" ht="12" customHeight="1" x14ac:dyDescent="0.25">
      <c r="B744" s="92"/>
      <c r="C744" s="93"/>
      <c r="D744" s="93"/>
      <c r="E744" s="93"/>
      <c r="F744" s="382"/>
      <c r="G744" s="382"/>
    </row>
    <row r="745" spans="2:7" s="87" customFormat="1" ht="12" customHeight="1" x14ac:dyDescent="0.25">
      <c r="B745" s="94"/>
      <c r="C745" s="91"/>
      <c r="D745" s="91"/>
      <c r="E745" s="91"/>
      <c r="F745" s="381"/>
      <c r="G745" s="381"/>
    </row>
    <row r="746" spans="2:7" s="87" customFormat="1" ht="12" customHeight="1" x14ac:dyDescent="0.25">
      <c r="B746" s="92"/>
      <c r="C746" s="93"/>
      <c r="D746" s="93"/>
      <c r="E746" s="93"/>
      <c r="F746" s="382"/>
      <c r="G746" s="382"/>
    </row>
    <row r="747" spans="2:7" s="87" customFormat="1" ht="12" customHeight="1" x14ac:dyDescent="0.25">
      <c r="B747" s="94"/>
      <c r="C747" s="91"/>
      <c r="D747" s="91"/>
      <c r="E747" s="91"/>
      <c r="F747" s="381"/>
      <c r="G747" s="381"/>
    </row>
    <row r="748" spans="2:7" s="87" customFormat="1" ht="12" customHeight="1" x14ac:dyDescent="0.25">
      <c r="B748" s="92"/>
      <c r="C748" s="93"/>
      <c r="D748" s="93"/>
      <c r="E748" s="93"/>
      <c r="F748" s="382"/>
      <c r="G748" s="382"/>
    </row>
    <row r="749" spans="2:7" s="87" customFormat="1" ht="12" customHeight="1" x14ac:dyDescent="0.25">
      <c r="B749" s="94"/>
      <c r="C749" s="91"/>
      <c r="D749" s="91"/>
      <c r="E749" s="91"/>
      <c r="F749" s="381"/>
      <c r="G749" s="381"/>
    </row>
    <row r="750" spans="2:7" s="87" customFormat="1" ht="12" customHeight="1" x14ac:dyDescent="0.25">
      <c r="B750" s="92"/>
      <c r="C750" s="93"/>
      <c r="D750" s="93"/>
      <c r="E750" s="93"/>
      <c r="F750" s="382"/>
      <c r="G750" s="382"/>
    </row>
    <row r="751" spans="2:7" s="87" customFormat="1" ht="12" customHeight="1" x14ac:dyDescent="0.25">
      <c r="B751" s="94"/>
      <c r="C751" s="91"/>
      <c r="D751" s="91"/>
      <c r="E751" s="91"/>
      <c r="F751" s="381"/>
      <c r="G751" s="381"/>
    </row>
    <row r="752" spans="2:7" s="87" customFormat="1" ht="12" customHeight="1" x14ac:dyDescent="0.25">
      <c r="B752" s="92"/>
      <c r="C752" s="93"/>
      <c r="D752" s="93"/>
      <c r="E752" s="93"/>
      <c r="F752" s="382"/>
      <c r="G752" s="382"/>
    </row>
    <row r="753" spans="2:8" s="87" customFormat="1" ht="12" customHeight="1" x14ac:dyDescent="0.25">
      <c r="B753" s="94"/>
      <c r="C753" s="91"/>
      <c r="D753" s="91"/>
      <c r="E753" s="91"/>
      <c r="F753" s="381"/>
      <c r="G753" s="381"/>
    </row>
    <row r="754" spans="2:8" s="87" customFormat="1" ht="12" customHeight="1" x14ac:dyDescent="0.25">
      <c r="B754" s="92"/>
      <c r="C754" s="93"/>
      <c r="D754" s="93"/>
      <c r="E754" s="93"/>
      <c r="F754" s="382"/>
      <c r="G754" s="382"/>
    </row>
    <row r="755" spans="2:8" s="87" customFormat="1" ht="12" customHeight="1" x14ac:dyDescent="0.25">
      <c r="B755" s="94"/>
      <c r="C755" s="91"/>
      <c r="D755" s="91"/>
      <c r="E755" s="91"/>
      <c r="F755" s="381"/>
      <c r="G755" s="381"/>
    </row>
    <row r="756" spans="2:8" s="87" customFormat="1" ht="12" customHeight="1" x14ac:dyDescent="0.25">
      <c r="B756" s="92"/>
      <c r="C756" s="93"/>
      <c r="D756" s="93"/>
      <c r="E756" s="93"/>
      <c r="F756" s="382"/>
      <c r="G756" s="382"/>
    </row>
    <row r="757" spans="2:8" s="87" customFormat="1" ht="12" customHeight="1" x14ac:dyDescent="0.25">
      <c r="B757" s="94"/>
      <c r="C757" s="91"/>
      <c r="D757" s="91"/>
      <c r="E757" s="91"/>
      <c r="F757" s="381"/>
      <c r="G757" s="381"/>
    </row>
    <row r="758" spans="2:8" s="87" customFormat="1" ht="12" customHeight="1" x14ac:dyDescent="0.25">
      <c r="B758" s="92"/>
      <c r="C758" s="93"/>
      <c r="D758" s="93"/>
      <c r="E758" s="93"/>
      <c r="F758" s="382"/>
      <c r="G758" s="382"/>
    </row>
    <row r="759" spans="2:8" s="87" customFormat="1" ht="12" customHeight="1" x14ac:dyDescent="0.25">
      <c r="B759" s="94"/>
      <c r="C759" s="91"/>
      <c r="D759" s="91"/>
      <c r="E759" s="91"/>
      <c r="F759" s="381"/>
      <c r="G759" s="381"/>
    </row>
    <row r="760" spans="2:8" s="87" customFormat="1" ht="12" customHeight="1" x14ac:dyDescent="0.25">
      <c r="B760" s="92"/>
      <c r="C760" s="93"/>
      <c r="D760" s="93"/>
      <c r="E760" s="93"/>
      <c r="F760" s="382"/>
      <c r="G760" s="382"/>
    </row>
    <row r="761" spans="2:8" s="87" customFormat="1" ht="12" customHeight="1" x14ac:dyDescent="0.25">
      <c r="B761" s="94"/>
      <c r="C761" s="91"/>
      <c r="D761" s="91"/>
      <c r="E761" s="91"/>
      <c r="F761" s="381"/>
      <c r="G761" s="381"/>
    </row>
    <row r="762" spans="2:8" s="87" customFormat="1" ht="12" customHeight="1" x14ac:dyDescent="0.25">
      <c r="B762" s="92"/>
      <c r="C762" s="93"/>
      <c r="D762" s="93"/>
      <c r="E762" s="93"/>
      <c r="F762" s="382"/>
      <c r="G762" s="382"/>
    </row>
    <row r="763" spans="2:8" s="97" customFormat="1" ht="20.100000000000001" customHeight="1" x14ac:dyDescent="0.25">
      <c r="B763" s="98" t="s">
        <v>54</v>
      </c>
      <c r="C763" s="99"/>
      <c r="D763" s="99"/>
      <c r="E763" s="99"/>
      <c r="F763" s="384"/>
      <c r="G763" s="384">
        <f>SUM(G699:G762)</f>
        <v>0</v>
      </c>
      <c r="H763" s="187"/>
    </row>
    <row r="764" spans="2:8" s="86" customFormat="1" ht="12" customHeight="1" x14ac:dyDescent="0.2">
      <c r="D764" s="100"/>
      <c r="F764" s="379"/>
      <c r="G764" s="379"/>
    </row>
    <row r="765" spans="2:8" s="86" customFormat="1" ht="15" customHeight="1" x14ac:dyDescent="0.2">
      <c r="D765" s="100" t="s">
        <v>137</v>
      </c>
      <c r="F765" s="379"/>
      <c r="G765" s="379"/>
    </row>
    <row r="766" spans="2:8" s="153" customFormat="1" ht="14.25" customHeight="1" x14ac:dyDescent="0.25">
      <c r="B766" s="184" t="s">
        <v>845</v>
      </c>
      <c r="C766" s="184" t="s">
        <v>846</v>
      </c>
      <c r="D766" s="184" t="s">
        <v>139</v>
      </c>
      <c r="E766" s="184" t="s">
        <v>139</v>
      </c>
      <c r="F766" s="186"/>
      <c r="G766" s="186" t="s">
        <v>1306</v>
      </c>
    </row>
    <row r="767" spans="2:8" s="87" customFormat="1" ht="12" customHeight="1" x14ac:dyDescent="0.25">
      <c r="C767" s="102" t="s">
        <v>637</v>
      </c>
      <c r="F767" s="385"/>
      <c r="G767" s="385">
        <f>G72</f>
        <v>0</v>
      </c>
    </row>
    <row r="768" spans="2:8" s="87" customFormat="1" ht="12" customHeight="1" x14ac:dyDescent="0.25">
      <c r="B768" s="103"/>
      <c r="C768" s="103"/>
      <c r="D768" s="103"/>
      <c r="E768" s="103"/>
      <c r="F768" s="386"/>
      <c r="G768" s="386"/>
    </row>
    <row r="769" spans="2:7" s="87" customFormat="1" ht="12" customHeight="1" x14ac:dyDescent="0.25">
      <c r="B769" s="104" t="s">
        <v>857</v>
      </c>
      <c r="C769" s="102" t="s">
        <v>674</v>
      </c>
      <c r="F769" s="385"/>
      <c r="G769" s="385">
        <f>G142</f>
        <v>0</v>
      </c>
    </row>
    <row r="770" spans="2:7" s="87" customFormat="1" ht="12" customHeight="1" x14ac:dyDescent="0.25">
      <c r="B770" s="103"/>
      <c r="C770" s="103"/>
      <c r="D770" s="103"/>
      <c r="E770" s="103"/>
      <c r="F770" s="386"/>
      <c r="G770" s="386"/>
    </row>
    <row r="771" spans="2:7" s="87" customFormat="1" ht="12" customHeight="1" x14ac:dyDescent="0.25">
      <c r="B771" s="104" t="s">
        <v>857</v>
      </c>
      <c r="C771" s="102" t="s">
        <v>859</v>
      </c>
      <c r="F771" s="385"/>
      <c r="G771" s="385">
        <f>G266</f>
        <v>0</v>
      </c>
    </row>
    <row r="772" spans="2:7" s="87" customFormat="1" ht="12" customHeight="1" x14ac:dyDescent="0.25">
      <c r="B772" s="103"/>
      <c r="C772" s="103"/>
      <c r="D772" s="103"/>
      <c r="E772" s="103"/>
      <c r="F772" s="386"/>
      <c r="G772" s="386"/>
    </row>
    <row r="773" spans="2:7" s="87" customFormat="1" ht="12" customHeight="1" x14ac:dyDescent="0.25">
      <c r="B773" s="104" t="s">
        <v>901</v>
      </c>
      <c r="C773" s="102" t="s">
        <v>939</v>
      </c>
      <c r="F773" s="385"/>
      <c r="G773" s="385">
        <f>G338</f>
        <v>0</v>
      </c>
    </row>
    <row r="774" spans="2:7" s="87" customFormat="1" ht="12" customHeight="1" x14ac:dyDescent="0.25">
      <c r="B774" s="103"/>
      <c r="C774" s="103"/>
      <c r="D774" s="103"/>
      <c r="E774" s="103"/>
      <c r="F774" s="386"/>
      <c r="G774" s="386"/>
    </row>
    <row r="775" spans="2:7" s="87" customFormat="1" ht="12" customHeight="1" x14ac:dyDescent="0.25">
      <c r="C775" s="102" t="s">
        <v>955</v>
      </c>
      <c r="F775" s="385"/>
      <c r="G775" s="385">
        <f>G412</f>
        <v>0</v>
      </c>
    </row>
    <row r="776" spans="2:7" s="87" customFormat="1" ht="12" customHeight="1" x14ac:dyDescent="0.25">
      <c r="B776" s="103"/>
      <c r="C776" s="103"/>
      <c r="D776" s="103"/>
      <c r="E776" s="103"/>
      <c r="F776" s="386"/>
      <c r="G776" s="386"/>
    </row>
    <row r="777" spans="2:7" s="87" customFormat="1" ht="12" customHeight="1" x14ac:dyDescent="0.25">
      <c r="B777" s="104" t="s">
        <v>194</v>
      </c>
      <c r="C777" s="102" t="s">
        <v>969</v>
      </c>
      <c r="F777" s="385"/>
      <c r="G777" s="385">
        <f>G484</f>
        <v>0</v>
      </c>
    </row>
    <row r="778" spans="2:7" s="87" customFormat="1" ht="12" customHeight="1" x14ac:dyDescent="0.25">
      <c r="B778" s="103"/>
      <c r="C778" s="103"/>
      <c r="D778" s="103"/>
      <c r="E778" s="103"/>
      <c r="F778" s="386"/>
      <c r="G778" s="386"/>
    </row>
    <row r="779" spans="2:7" s="87" customFormat="1" ht="12" customHeight="1" x14ac:dyDescent="0.25">
      <c r="C779" s="102" t="s">
        <v>990</v>
      </c>
      <c r="F779" s="385"/>
      <c r="G779" s="385">
        <f>G556</f>
        <v>0</v>
      </c>
    </row>
    <row r="780" spans="2:7" s="87" customFormat="1" ht="12" customHeight="1" x14ac:dyDescent="0.25">
      <c r="B780" s="103"/>
      <c r="C780" s="103"/>
      <c r="D780" s="103"/>
      <c r="E780" s="103"/>
      <c r="F780" s="386"/>
      <c r="G780" s="386"/>
    </row>
    <row r="781" spans="2:7" s="87" customFormat="1" ht="24" customHeight="1" x14ac:dyDescent="0.25">
      <c r="C781" s="102" t="s">
        <v>1066</v>
      </c>
      <c r="F781" s="385"/>
      <c r="G781" s="385">
        <f>G620</f>
        <v>0</v>
      </c>
    </row>
    <row r="782" spans="2:7" s="87" customFormat="1" ht="12" customHeight="1" x14ac:dyDescent="0.25">
      <c r="B782" s="103"/>
      <c r="C782" s="103"/>
      <c r="D782" s="103"/>
      <c r="E782" s="103"/>
      <c r="F782" s="386"/>
      <c r="G782" s="386"/>
    </row>
    <row r="783" spans="2:7" s="87" customFormat="1" ht="12" customHeight="1" x14ac:dyDescent="0.25">
      <c r="C783" s="102" t="s">
        <v>1046</v>
      </c>
      <c r="F783" s="385"/>
      <c r="G783" s="385">
        <f>G691</f>
        <v>0</v>
      </c>
    </row>
    <row r="784" spans="2:7" s="87" customFormat="1" ht="12" customHeight="1" x14ac:dyDescent="0.25">
      <c r="B784" s="103"/>
      <c r="C784" s="103"/>
      <c r="D784" s="103"/>
      <c r="E784" s="103"/>
      <c r="F784" s="386"/>
      <c r="G784" s="386"/>
    </row>
    <row r="785" spans="2:7" s="87" customFormat="1" ht="12" customHeight="1" x14ac:dyDescent="0.25">
      <c r="C785" s="102" t="s">
        <v>1056</v>
      </c>
      <c r="F785" s="385"/>
      <c r="G785" s="385">
        <f>G763</f>
        <v>0</v>
      </c>
    </row>
    <row r="786" spans="2:7" s="87" customFormat="1" ht="12" customHeight="1" x14ac:dyDescent="0.25">
      <c r="B786" s="103"/>
      <c r="C786" s="103"/>
      <c r="D786" s="103"/>
      <c r="E786" s="103"/>
      <c r="F786" s="386"/>
      <c r="G786" s="386"/>
    </row>
    <row r="787" spans="2:7" s="87" customFormat="1" ht="12.6" customHeight="1" x14ac:dyDescent="0.25">
      <c r="C787" s="102" t="s">
        <v>850</v>
      </c>
      <c r="F787" s="385"/>
      <c r="G787" s="385"/>
    </row>
    <row r="788" spans="2:7" s="87" customFormat="1" ht="12" customHeight="1" x14ac:dyDescent="0.25">
      <c r="B788" s="103"/>
      <c r="C788" s="103"/>
      <c r="D788" s="103"/>
      <c r="E788" s="103"/>
      <c r="F788" s="386"/>
      <c r="G788" s="386">
        <f>SUM(G767:G787)</f>
        <v>0</v>
      </c>
    </row>
    <row r="789" spans="2:7" s="87" customFormat="1" ht="12" customHeight="1" x14ac:dyDescent="0.25">
      <c r="C789" s="102"/>
      <c r="F789" s="385"/>
      <c r="G789" s="385"/>
    </row>
    <row r="790" spans="2:7" s="97" customFormat="1" ht="20.100000000000001" customHeight="1" x14ac:dyDescent="0.25">
      <c r="B790" s="105" t="s">
        <v>143</v>
      </c>
      <c r="F790" s="387"/>
      <c r="G790" s="387">
        <f>G788</f>
        <v>0</v>
      </c>
    </row>
    <row r="791" spans="2:7" s="87" customFormat="1" ht="12" customHeight="1" x14ac:dyDescent="0.25">
      <c r="F791" s="385"/>
      <c r="G791" s="385"/>
    </row>
    <row r="792" spans="2:7" s="87" customFormat="1" ht="12" customHeight="1" x14ac:dyDescent="0.25">
      <c r="F792" s="385"/>
      <c r="G792" s="385"/>
    </row>
    <row r="793" spans="2:7" s="87" customFormat="1" ht="12" customHeight="1" x14ac:dyDescent="0.25">
      <c r="F793" s="385"/>
      <c r="G793" s="385"/>
    </row>
    <row r="794" spans="2:7" s="87" customFormat="1" ht="12" customHeight="1" x14ac:dyDescent="0.25">
      <c r="F794" s="385"/>
      <c r="G794" s="385"/>
    </row>
    <row r="795" spans="2:7" s="87" customFormat="1" ht="12" customHeight="1" x14ac:dyDescent="0.25">
      <c r="F795" s="385"/>
      <c r="G795" s="385"/>
    </row>
    <row r="796" spans="2:7" s="87" customFormat="1" ht="12" customHeight="1" x14ac:dyDescent="0.25">
      <c r="F796" s="385"/>
      <c r="G796" s="385"/>
    </row>
    <row r="797" spans="2:7" s="87" customFormat="1" ht="12" customHeight="1" x14ac:dyDescent="0.25">
      <c r="F797" s="385"/>
      <c r="G797" s="385"/>
    </row>
    <row r="798" spans="2:7" s="87" customFormat="1" ht="12" customHeight="1" x14ac:dyDescent="0.25">
      <c r="F798" s="385"/>
      <c r="G798" s="385"/>
    </row>
    <row r="799" spans="2:7" s="87" customFormat="1" ht="12" customHeight="1" x14ac:dyDescent="0.25">
      <c r="F799" s="385"/>
      <c r="G799" s="385"/>
    </row>
    <row r="800" spans="2:7" s="87" customFormat="1" ht="12" customHeight="1" x14ac:dyDescent="0.25">
      <c r="F800" s="385"/>
      <c r="G800" s="385"/>
    </row>
    <row r="801" spans="6:7" s="87" customFormat="1" ht="12" customHeight="1" x14ac:dyDescent="0.25">
      <c r="F801" s="385"/>
      <c r="G801" s="385"/>
    </row>
    <row r="802" spans="6:7" s="87" customFormat="1" ht="12" customHeight="1" x14ac:dyDescent="0.25">
      <c r="F802" s="385"/>
      <c r="G802" s="385"/>
    </row>
    <row r="803" spans="6:7" s="87" customFormat="1" ht="12" customHeight="1" x14ac:dyDescent="0.25">
      <c r="F803" s="385"/>
      <c r="G803" s="385"/>
    </row>
    <row r="804" spans="6:7" s="87" customFormat="1" ht="12" customHeight="1" x14ac:dyDescent="0.25">
      <c r="F804" s="385"/>
      <c r="G804" s="385"/>
    </row>
    <row r="805" spans="6:7" s="87" customFormat="1" ht="12" customHeight="1" x14ac:dyDescent="0.25">
      <c r="F805" s="385"/>
      <c r="G805" s="385"/>
    </row>
    <row r="806" spans="6:7" s="87" customFormat="1" ht="12" customHeight="1" x14ac:dyDescent="0.25">
      <c r="F806" s="385"/>
      <c r="G806" s="385"/>
    </row>
    <row r="807" spans="6:7" s="87" customFormat="1" ht="12" customHeight="1" x14ac:dyDescent="0.25">
      <c r="F807" s="385"/>
      <c r="G807" s="385"/>
    </row>
    <row r="808" spans="6:7" s="87" customFormat="1" ht="12" customHeight="1" x14ac:dyDescent="0.25">
      <c r="F808" s="385"/>
      <c r="G808" s="385"/>
    </row>
    <row r="809" spans="6:7" s="87" customFormat="1" ht="12" customHeight="1" x14ac:dyDescent="0.25">
      <c r="F809" s="385"/>
      <c r="G809" s="385"/>
    </row>
    <row r="810" spans="6:7" s="87" customFormat="1" ht="12" customHeight="1" x14ac:dyDescent="0.25">
      <c r="F810" s="385"/>
      <c r="G810" s="385"/>
    </row>
    <row r="811" spans="6:7" s="87" customFormat="1" ht="12" customHeight="1" x14ac:dyDescent="0.25">
      <c r="F811" s="385"/>
      <c r="G811" s="385"/>
    </row>
    <row r="812" spans="6:7" s="87" customFormat="1" ht="12" customHeight="1" x14ac:dyDescent="0.25">
      <c r="F812" s="385"/>
      <c r="G812" s="385"/>
    </row>
    <row r="813" spans="6:7" s="87" customFormat="1" ht="12" customHeight="1" x14ac:dyDescent="0.25">
      <c r="F813" s="385"/>
      <c r="G813" s="385"/>
    </row>
    <row r="814" spans="6:7" s="87" customFormat="1" ht="12" customHeight="1" x14ac:dyDescent="0.25">
      <c r="F814" s="385"/>
      <c r="G814" s="385"/>
    </row>
    <row r="815" spans="6:7" s="87" customFormat="1" ht="12" customHeight="1" x14ac:dyDescent="0.25">
      <c r="F815" s="385"/>
      <c r="G815" s="385"/>
    </row>
    <row r="816" spans="6:7" s="87" customFormat="1" ht="12" customHeight="1" x14ac:dyDescent="0.25">
      <c r="F816" s="385"/>
      <c r="G816" s="385"/>
    </row>
    <row r="817" spans="6:7" s="87" customFormat="1" ht="12" customHeight="1" x14ac:dyDescent="0.25">
      <c r="F817" s="385"/>
      <c r="G817" s="385"/>
    </row>
    <row r="818" spans="6:7" s="87" customFormat="1" ht="12" customHeight="1" x14ac:dyDescent="0.25">
      <c r="F818" s="385"/>
      <c r="G818" s="385"/>
    </row>
    <row r="819" spans="6:7" s="87" customFormat="1" ht="12" customHeight="1" x14ac:dyDescent="0.25">
      <c r="F819" s="385"/>
      <c r="G819" s="385"/>
    </row>
    <row r="820" spans="6:7" s="87" customFormat="1" ht="12" customHeight="1" x14ac:dyDescent="0.25">
      <c r="F820" s="385"/>
      <c r="G820" s="385"/>
    </row>
    <row r="821" spans="6:7" s="87" customFormat="1" ht="12" customHeight="1" x14ac:dyDescent="0.25">
      <c r="F821" s="385"/>
      <c r="G821" s="385"/>
    </row>
    <row r="822" spans="6:7" s="87" customFormat="1" ht="12" customHeight="1" x14ac:dyDescent="0.25">
      <c r="F822" s="385"/>
      <c r="G822" s="385"/>
    </row>
    <row r="823" spans="6:7" s="87" customFormat="1" ht="12" customHeight="1" x14ac:dyDescent="0.25">
      <c r="F823" s="385"/>
      <c r="G823" s="385"/>
    </row>
    <row r="824" spans="6:7" s="87" customFormat="1" ht="12" customHeight="1" x14ac:dyDescent="0.25">
      <c r="F824" s="385"/>
      <c r="G824" s="385"/>
    </row>
    <row r="825" spans="6:7" s="87" customFormat="1" ht="12" customHeight="1" x14ac:dyDescent="0.25">
      <c r="F825" s="385"/>
      <c r="G825" s="385"/>
    </row>
    <row r="826" spans="6:7" s="87" customFormat="1" ht="12" customHeight="1" x14ac:dyDescent="0.25">
      <c r="F826" s="385"/>
      <c r="G826" s="385"/>
    </row>
    <row r="827" spans="6:7" s="87" customFormat="1" ht="12" customHeight="1" x14ac:dyDescent="0.25">
      <c r="F827" s="385"/>
      <c r="G827" s="385"/>
    </row>
    <row r="828" spans="6:7" s="87" customFormat="1" ht="12" customHeight="1" x14ac:dyDescent="0.25">
      <c r="F828" s="385"/>
      <c r="G828" s="385"/>
    </row>
    <row r="829" spans="6:7" s="87" customFormat="1" ht="12" customHeight="1" x14ac:dyDescent="0.25">
      <c r="F829" s="385"/>
      <c r="G829" s="385"/>
    </row>
    <row r="830" spans="6:7" s="87" customFormat="1" ht="12" customHeight="1" x14ac:dyDescent="0.25">
      <c r="F830" s="385"/>
      <c r="G830" s="385"/>
    </row>
    <row r="831" spans="6:7" s="87" customFormat="1" ht="12" customHeight="1" x14ac:dyDescent="0.25">
      <c r="F831" s="385"/>
      <c r="G831" s="385"/>
    </row>
    <row r="832" spans="6:7" s="87" customFormat="1" ht="12" customHeight="1" x14ac:dyDescent="0.25">
      <c r="F832" s="385"/>
      <c r="G832" s="385"/>
    </row>
    <row r="833" spans="4:7" s="87" customFormat="1" ht="12" customHeight="1" x14ac:dyDescent="0.25">
      <c r="F833" s="385"/>
      <c r="G833" s="385"/>
    </row>
    <row r="834" spans="4:7" s="87" customFormat="1" ht="12" customHeight="1" x14ac:dyDescent="0.25">
      <c r="F834" s="385"/>
      <c r="G834" s="385"/>
    </row>
    <row r="835" spans="4:7" s="86" customFormat="1" ht="12" customHeight="1" x14ac:dyDescent="0.2">
      <c r="D835" s="100"/>
      <c r="F835" s="379"/>
      <c r="G835" s="379"/>
    </row>
  </sheetData>
  <pageMargins left="0.59027779999999996" right="0.27569440000000001" top="0.39374999999999999" bottom="0.39374999999999999" header="0.3" footer="0.3"/>
  <pageSetup paperSize="9" scale="85" orientation="portrait" r:id="rId1"/>
  <rowBreaks count="12" manualBreakCount="12">
    <brk id="73" max="8" man="1"/>
    <brk id="143" max="8" man="1"/>
    <brk id="207" max="8" man="1"/>
    <brk id="267" max="8" man="1"/>
    <brk id="339" max="8" man="1"/>
    <brk id="413" max="8" man="1"/>
    <brk id="485" max="8" man="1"/>
    <brk id="557" max="8" man="1"/>
    <brk id="621" max="8" man="1"/>
    <brk id="692" max="8" man="1"/>
    <brk id="764" max="8" man="1"/>
    <brk id="8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9C419-F3A7-4A13-AE5A-F490375C41EF}">
  <dimension ref="A1:H520"/>
  <sheetViews>
    <sheetView showGridLines="0" view="pageBreakPreview" topLeftCell="B354" zoomScaleNormal="90" zoomScaleSheetLayoutView="100" workbookViewId="0">
      <selection activeCell="H462" sqref="H1:P1048576"/>
    </sheetView>
  </sheetViews>
  <sheetFormatPr defaultRowHeight="15" x14ac:dyDescent="0.25"/>
  <cols>
    <col min="1" max="1" width="5.42578125" style="26" hidden="1" customWidth="1"/>
    <col min="2" max="2" width="10.85546875" style="26" customWidth="1"/>
    <col min="3" max="3" width="48.5703125" style="26" customWidth="1"/>
    <col min="4" max="4" width="6.42578125" style="26" customWidth="1"/>
    <col min="5" max="6" width="10.85546875" style="26" customWidth="1"/>
    <col min="7" max="7" width="10.85546875" style="85" customWidth="1"/>
    <col min="8" max="16384" width="9.140625" style="26"/>
  </cols>
  <sheetData>
    <row r="1" spans="1:7" s="106" customFormat="1" ht="15" customHeight="1" x14ac:dyDescent="0.2">
      <c r="B1" s="107" t="s">
        <v>1067</v>
      </c>
      <c r="G1" s="388"/>
    </row>
    <row r="2" spans="1:7" s="106" customFormat="1" ht="15" customHeight="1" x14ac:dyDescent="0.2">
      <c r="B2" s="108" t="s">
        <v>1068</v>
      </c>
      <c r="G2" s="388"/>
    </row>
    <row r="3" spans="1:7" s="86" customFormat="1" ht="15" customHeight="1" x14ac:dyDescent="0.2">
      <c r="G3" s="379"/>
    </row>
    <row r="4" spans="1:7" s="87" customFormat="1" ht="15.4" customHeight="1" x14ac:dyDescent="0.25">
      <c r="B4" s="88" t="s">
        <v>155</v>
      </c>
      <c r="C4" s="88" t="s">
        <v>156</v>
      </c>
      <c r="D4" s="88" t="s">
        <v>157</v>
      </c>
      <c r="E4" s="88" t="s">
        <v>158</v>
      </c>
      <c r="F4" s="88" t="s">
        <v>159</v>
      </c>
      <c r="G4" s="380" t="s">
        <v>1309</v>
      </c>
    </row>
    <row r="5" spans="1:7" s="87" customFormat="1" ht="12" customHeight="1" x14ac:dyDescent="0.25">
      <c r="A5" s="87">
        <v>159</v>
      </c>
      <c r="B5" s="89" t="s">
        <v>673</v>
      </c>
      <c r="C5" s="90" t="s">
        <v>674</v>
      </c>
      <c r="D5" s="91"/>
      <c r="E5" s="91"/>
      <c r="F5" s="91"/>
      <c r="G5" s="381"/>
    </row>
    <row r="6" spans="1:7" s="87" customFormat="1" ht="12" customHeight="1" x14ac:dyDescent="0.25">
      <c r="B6" s="92"/>
      <c r="C6" s="93"/>
      <c r="D6" s="93"/>
      <c r="E6" s="93"/>
      <c r="F6" s="93"/>
      <c r="G6" s="382"/>
    </row>
    <row r="7" spans="1:7" s="87" customFormat="1" ht="12" customHeight="1" x14ac:dyDescent="0.25">
      <c r="A7" s="87">
        <v>200</v>
      </c>
      <c r="B7" s="89" t="s">
        <v>675</v>
      </c>
      <c r="C7" s="90" t="s">
        <v>1069</v>
      </c>
      <c r="D7" s="91"/>
      <c r="E7" s="91"/>
      <c r="F7" s="91"/>
      <c r="G7" s="381"/>
    </row>
    <row r="8" spans="1:7" s="87" customFormat="1" ht="12" customHeight="1" x14ac:dyDescent="0.25">
      <c r="B8" s="92"/>
      <c r="C8" s="93"/>
      <c r="D8" s="93"/>
      <c r="E8" s="93"/>
      <c r="F8" s="93"/>
      <c r="G8" s="382"/>
    </row>
    <row r="9" spans="1:7" s="87" customFormat="1" ht="12" customHeight="1" x14ac:dyDescent="0.25">
      <c r="A9" s="87">
        <v>202</v>
      </c>
      <c r="B9" s="94"/>
      <c r="C9" s="90" t="s">
        <v>1070</v>
      </c>
      <c r="D9" s="95" t="s">
        <v>15</v>
      </c>
      <c r="E9" s="96">
        <v>250</v>
      </c>
      <c r="F9" s="96"/>
      <c r="G9" s="383">
        <f>E9*F9</f>
        <v>0</v>
      </c>
    </row>
    <row r="10" spans="1:7" s="87" customFormat="1" ht="12" customHeight="1" x14ac:dyDescent="0.25">
      <c r="B10" s="92"/>
      <c r="C10" s="93"/>
      <c r="D10" s="93"/>
      <c r="E10" s="93"/>
      <c r="F10" s="93"/>
      <c r="G10" s="382"/>
    </row>
    <row r="11" spans="1:7" s="87" customFormat="1" ht="12" customHeight="1" x14ac:dyDescent="0.25">
      <c r="A11" s="87">
        <v>203</v>
      </c>
      <c r="B11" s="89" t="s">
        <v>678</v>
      </c>
      <c r="C11" s="90" t="s">
        <v>679</v>
      </c>
      <c r="D11" s="95" t="s">
        <v>66</v>
      </c>
      <c r="E11" s="96">
        <v>580</v>
      </c>
      <c r="F11" s="96"/>
      <c r="G11" s="383">
        <f>E11*F11</f>
        <v>0</v>
      </c>
    </row>
    <row r="12" spans="1:7" s="87" customFormat="1" ht="12" customHeight="1" x14ac:dyDescent="0.25">
      <c r="B12" s="92"/>
      <c r="C12" s="93"/>
      <c r="D12" s="93"/>
      <c r="E12" s="93"/>
      <c r="F12" s="93"/>
      <c r="G12" s="382"/>
    </row>
    <row r="13" spans="1:7" s="87" customFormat="1" ht="12" customHeight="1" x14ac:dyDescent="0.25">
      <c r="A13" s="87">
        <v>204</v>
      </c>
      <c r="B13" s="89" t="s">
        <v>680</v>
      </c>
      <c r="C13" s="90" t="s">
        <v>1071</v>
      </c>
      <c r="D13" s="91"/>
      <c r="E13" s="91"/>
      <c r="F13" s="91"/>
      <c r="G13" s="381"/>
    </row>
    <row r="14" spans="1:7" s="87" customFormat="1" ht="12" customHeight="1" x14ac:dyDescent="0.25">
      <c r="B14" s="92"/>
      <c r="C14" s="93"/>
      <c r="D14" s="93"/>
      <c r="E14" s="93"/>
      <c r="F14" s="93"/>
      <c r="G14" s="382"/>
    </row>
    <row r="15" spans="1:7" s="87" customFormat="1" ht="12" customHeight="1" x14ac:dyDescent="0.25">
      <c r="A15" s="87">
        <v>205</v>
      </c>
      <c r="B15" s="94"/>
      <c r="C15" s="90" t="s">
        <v>1072</v>
      </c>
      <c r="D15" s="91"/>
      <c r="E15" s="91"/>
      <c r="F15" s="91"/>
      <c r="G15" s="381"/>
    </row>
    <row r="16" spans="1:7" s="87" customFormat="1" ht="12" customHeight="1" x14ac:dyDescent="0.25">
      <c r="B16" s="92"/>
      <c r="C16" s="93"/>
      <c r="D16" s="93"/>
      <c r="E16" s="93"/>
      <c r="F16" s="93"/>
      <c r="G16" s="382"/>
    </row>
    <row r="17" spans="1:7" s="87" customFormat="1" ht="12" customHeight="1" x14ac:dyDescent="0.25">
      <c r="A17" s="87">
        <v>206</v>
      </c>
      <c r="B17" s="94"/>
      <c r="C17" s="90" t="s">
        <v>1073</v>
      </c>
      <c r="D17" s="91"/>
      <c r="E17" s="91"/>
      <c r="F17" s="91"/>
      <c r="G17" s="381"/>
    </row>
    <row r="18" spans="1:7" s="87" customFormat="1" ht="12" customHeight="1" x14ac:dyDescent="0.25">
      <c r="B18" s="92"/>
      <c r="C18" s="93"/>
      <c r="D18" s="93"/>
      <c r="E18" s="93"/>
      <c r="F18" s="93"/>
      <c r="G18" s="382"/>
    </row>
    <row r="19" spans="1:7" s="87" customFormat="1" ht="36" customHeight="1" x14ac:dyDescent="0.25">
      <c r="A19" s="87">
        <v>207</v>
      </c>
      <c r="B19" s="94"/>
      <c r="C19" s="90" t="s">
        <v>1074</v>
      </c>
      <c r="D19" s="95" t="s">
        <v>15</v>
      </c>
      <c r="E19" s="96">
        <v>100</v>
      </c>
      <c r="F19" s="96"/>
      <c r="G19" s="383">
        <f>E19*F19</f>
        <v>0</v>
      </c>
    </row>
    <row r="20" spans="1:7" s="87" customFormat="1" ht="12" customHeight="1" x14ac:dyDescent="0.25">
      <c r="B20" s="92"/>
      <c r="C20" s="93"/>
      <c r="D20" s="93"/>
      <c r="E20" s="93"/>
      <c r="F20" s="93"/>
      <c r="G20" s="382"/>
    </row>
    <row r="21" spans="1:7" s="87" customFormat="1" ht="12" customHeight="1" x14ac:dyDescent="0.25">
      <c r="A21" s="87">
        <v>208</v>
      </c>
      <c r="B21" s="94"/>
      <c r="C21" s="90" t="s">
        <v>1075</v>
      </c>
      <c r="D21" s="91"/>
      <c r="E21" s="91"/>
      <c r="F21" s="91"/>
      <c r="G21" s="381"/>
    </row>
    <row r="22" spans="1:7" s="87" customFormat="1" ht="12" customHeight="1" x14ac:dyDescent="0.25">
      <c r="B22" s="92"/>
      <c r="C22" s="93"/>
      <c r="D22" s="93"/>
      <c r="E22" s="93"/>
      <c r="F22" s="93"/>
      <c r="G22" s="382"/>
    </row>
    <row r="23" spans="1:7" s="87" customFormat="1" ht="36" customHeight="1" x14ac:dyDescent="0.25">
      <c r="A23" s="87">
        <v>209</v>
      </c>
      <c r="B23" s="94"/>
      <c r="C23" s="90" t="s">
        <v>1074</v>
      </c>
      <c r="D23" s="95" t="s">
        <v>15</v>
      </c>
      <c r="E23" s="96">
        <v>5</v>
      </c>
      <c r="F23" s="96"/>
      <c r="G23" s="383">
        <f>E23*F23</f>
        <v>0</v>
      </c>
    </row>
    <row r="24" spans="1:7" s="87" customFormat="1" ht="12" customHeight="1" x14ac:dyDescent="0.25">
      <c r="B24" s="92"/>
      <c r="C24" s="93"/>
      <c r="D24" s="93"/>
      <c r="E24" s="93"/>
      <c r="F24" s="93"/>
      <c r="G24" s="382"/>
    </row>
    <row r="25" spans="1:7" s="87" customFormat="1" ht="12" customHeight="1" x14ac:dyDescent="0.25">
      <c r="A25" s="87">
        <v>210</v>
      </c>
      <c r="B25" s="94"/>
      <c r="C25" s="90" t="s">
        <v>1076</v>
      </c>
      <c r="D25" s="91"/>
      <c r="E25" s="91"/>
      <c r="F25" s="91"/>
      <c r="G25" s="381"/>
    </row>
    <row r="26" spans="1:7" s="87" customFormat="1" ht="12" customHeight="1" x14ac:dyDescent="0.25">
      <c r="B26" s="92"/>
      <c r="C26" s="93"/>
      <c r="D26" s="93"/>
      <c r="E26" s="93"/>
      <c r="F26" s="93"/>
      <c r="G26" s="382"/>
    </row>
    <row r="27" spans="1:7" s="87" customFormat="1" ht="12" customHeight="1" x14ac:dyDescent="0.25">
      <c r="A27" s="87">
        <v>211</v>
      </c>
      <c r="B27" s="94"/>
      <c r="C27" s="90" t="s">
        <v>1077</v>
      </c>
      <c r="D27" s="91"/>
      <c r="E27" s="91"/>
      <c r="F27" s="91"/>
      <c r="G27" s="381"/>
    </row>
    <row r="28" spans="1:7" s="87" customFormat="1" ht="12" customHeight="1" x14ac:dyDescent="0.25">
      <c r="B28" s="92"/>
      <c r="C28" s="93"/>
      <c r="D28" s="93"/>
      <c r="E28" s="93"/>
      <c r="F28" s="93"/>
      <c r="G28" s="382"/>
    </row>
    <row r="29" spans="1:7" s="87" customFormat="1" ht="36" customHeight="1" x14ac:dyDescent="0.25">
      <c r="A29" s="87">
        <v>212</v>
      </c>
      <c r="B29" s="94"/>
      <c r="C29" s="90" t="s">
        <v>1078</v>
      </c>
      <c r="D29" s="95" t="s">
        <v>15</v>
      </c>
      <c r="E29" s="96">
        <v>180</v>
      </c>
      <c r="F29" s="96"/>
      <c r="G29" s="383">
        <f>E29*F29</f>
        <v>0</v>
      </c>
    </row>
    <row r="30" spans="1:7" s="87" customFormat="1" ht="12" customHeight="1" x14ac:dyDescent="0.25">
      <c r="B30" s="92"/>
      <c r="C30" s="93"/>
      <c r="D30" s="93"/>
      <c r="E30" s="93"/>
      <c r="F30" s="93"/>
      <c r="G30" s="382"/>
    </row>
    <row r="31" spans="1:7" s="87" customFormat="1" ht="12" customHeight="1" x14ac:dyDescent="0.25">
      <c r="A31" s="87">
        <v>213</v>
      </c>
      <c r="B31" s="94"/>
      <c r="C31" s="90" t="s">
        <v>1079</v>
      </c>
      <c r="D31" s="91"/>
      <c r="E31" s="91"/>
      <c r="F31" s="91"/>
      <c r="G31" s="381"/>
    </row>
    <row r="32" spans="1:7" s="87" customFormat="1" ht="12" customHeight="1" x14ac:dyDescent="0.25">
      <c r="B32" s="92"/>
      <c r="C32" s="93"/>
      <c r="D32" s="93"/>
      <c r="E32" s="93"/>
      <c r="F32" s="93"/>
      <c r="G32" s="382"/>
    </row>
    <row r="33" spans="1:7" s="87" customFormat="1" ht="36" customHeight="1" x14ac:dyDescent="0.25">
      <c r="A33" s="87">
        <v>214</v>
      </c>
      <c r="B33" s="94"/>
      <c r="C33" s="90" t="s">
        <v>1078</v>
      </c>
      <c r="D33" s="95" t="s">
        <v>15</v>
      </c>
      <c r="E33" s="96">
        <v>10</v>
      </c>
      <c r="F33" s="96"/>
      <c r="G33" s="383">
        <f>E33*F33</f>
        <v>0</v>
      </c>
    </row>
    <row r="34" spans="1:7" s="87" customFormat="1" ht="12" customHeight="1" x14ac:dyDescent="0.25">
      <c r="B34" s="92"/>
      <c r="C34" s="93"/>
      <c r="D34" s="93"/>
      <c r="E34" s="93"/>
      <c r="F34" s="93"/>
      <c r="G34" s="382"/>
    </row>
    <row r="35" spans="1:7" s="87" customFormat="1" ht="12" customHeight="1" x14ac:dyDescent="0.25">
      <c r="A35" s="87">
        <v>215</v>
      </c>
      <c r="B35" s="89" t="s">
        <v>1080</v>
      </c>
      <c r="C35" s="90" t="s">
        <v>1081</v>
      </c>
      <c r="D35" s="91"/>
      <c r="E35" s="91"/>
      <c r="F35" s="91"/>
      <c r="G35" s="381"/>
    </row>
    <row r="36" spans="1:7" s="87" customFormat="1" ht="12" customHeight="1" x14ac:dyDescent="0.25">
      <c r="B36" s="92"/>
      <c r="C36" s="93"/>
      <c r="D36" s="93"/>
      <c r="E36" s="93"/>
      <c r="F36" s="93"/>
      <c r="G36" s="382"/>
    </row>
    <row r="37" spans="1:7" s="87" customFormat="1" ht="36" customHeight="1" x14ac:dyDescent="0.25">
      <c r="A37" s="87">
        <v>216</v>
      </c>
      <c r="B37" s="94"/>
      <c r="C37" s="90" t="s">
        <v>1082</v>
      </c>
      <c r="D37" s="95" t="s">
        <v>66</v>
      </c>
      <c r="E37" s="96">
        <v>30</v>
      </c>
      <c r="F37" s="96"/>
      <c r="G37" s="383">
        <f>E37*F37</f>
        <v>0</v>
      </c>
    </row>
    <row r="38" spans="1:7" s="87" customFormat="1" ht="12" customHeight="1" x14ac:dyDescent="0.25">
      <c r="B38" s="92"/>
      <c r="C38" s="93"/>
      <c r="D38" s="93"/>
      <c r="E38" s="93"/>
      <c r="F38" s="93"/>
      <c r="G38" s="382"/>
    </row>
    <row r="39" spans="1:7" s="87" customFormat="1" ht="12" customHeight="1" x14ac:dyDescent="0.25">
      <c r="A39" s="87">
        <v>217</v>
      </c>
      <c r="B39" s="89" t="s">
        <v>1083</v>
      </c>
      <c r="C39" s="90" t="s">
        <v>1084</v>
      </c>
      <c r="D39" s="91"/>
      <c r="E39" s="91"/>
      <c r="F39" s="91"/>
      <c r="G39" s="381"/>
    </row>
    <row r="40" spans="1:7" s="87" customFormat="1" ht="12" customHeight="1" x14ac:dyDescent="0.25">
      <c r="B40" s="92"/>
      <c r="C40" s="93"/>
      <c r="D40" s="93"/>
      <c r="E40" s="93"/>
      <c r="F40" s="93"/>
      <c r="G40" s="382"/>
    </row>
    <row r="41" spans="1:7" s="87" customFormat="1" ht="12" customHeight="1" x14ac:dyDescent="0.25">
      <c r="A41" s="87">
        <v>218</v>
      </c>
      <c r="B41" s="94"/>
      <c r="C41" s="90" t="s">
        <v>1085</v>
      </c>
      <c r="D41" s="91"/>
      <c r="E41" s="91"/>
      <c r="F41" s="91"/>
      <c r="G41" s="381"/>
    </row>
    <row r="42" spans="1:7" s="87" customFormat="1" ht="12" customHeight="1" x14ac:dyDescent="0.25">
      <c r="B42" s="92"/>
      <c r="C42" s="93"/>
      <c r="D42" s="93"/>
      <c r="E42" s="93"/>
      <c r="F42" s="93"/>
      <c r="G42" s="382"/>
    </row>
    <row r="43" spans="1:7" s="87" customFormat="1" ht="72" customHeight="1" x14ac:dyDescent="0.25">
      <c r="A43" s="87">
        <v>219</v>
      </c>
      <c r="B43" s="94"/>
      <c r="C43" s="90" t="s">
        <v>1086</v>
      </c>
      <c r="D43" s="95" t="s">
        <v>75</v>
      </c>
      <c r="E43" s="96">
        <v>21</v>
      </c>
      <c r="F43" s="96"/>
      <c r="G43" s="383">
        <f>E43*F43</f>
        <v>0</v>
      </c>
    </row>
    <row r="44" spans="1:7" s="87" customFormat="1" ht="12" customHeight="1" x14ac:dyDescent="0.25">
      <c r="B44" s="92"/>
      <c r="C44" s="93"/>
      <c r="D44" s="93"/>
      <c r="E44" s="93"/>
      <c r="F44" s="93"/>
      <c r="G44" s="382"/>
    </row>
    <row r="45" spans="1:7" s="87" customFormat="1" ht="72" customHeight="1" x14ac:dyDescent="0.25">
      <c r="A45" s="87">
        <v>220</v>
      </c>
      <c r="B45" s="94"/>
      <c r="C45" s="90" t="s">
        <v>1087</v>
      </c>
      <c r="D45" s="95" t="s">
        <v>75</v>
      </c>
      <c r="E45" s="96">
        <v>20</v>
      </c>
      <c r="F45" s="96"/>
      <c r="G45" s="383">
        <f>E45*F45</f>
        <v>0</v>
      </c>
    </row>
    <row r="46" spans="1:7" s="87" customFormat="1" ht="12" customHeight="1" x14ac:dyDescent="0.25">
      <c r="B46" s="92"/>
      <c r="C46" s="93"/>
      <c r="D46" s="93"/>
      <c r="E46" s="93"/>
      <c r="F46" s="93"/>
      <c r="G46" s="382"/>
    </row>
    <row r="47" spans="1:7" s="87" customFormat="1" ht="12" customHeight="1" x14ac:dyDescent="0.25">
      <c r="B47" s="94"/>
      <c r="C47" s="91"/>
      <c r="D47" s="91"/>
      <c r="E47" s="91"/>
      <c r="F47" s="91"/>
      <c r="G47" s="381"/>
    </row>
    <row r="48" spans="1:7" s="87" customFormat="1" ht="12" customHeight="1" x14ac:dyDescent="0.25">
      <c r="B48" s="92"/>
      <c r="C48" s="93"/>
      <c r="D48" s="93"/>
      <c r="E48" s="93"/>
      <c r="F48" s="93"/>
      <c r="G48" s="382"/>
    </row>
    <row r="49" spans="1:7" s="87" customFormat="1" ht="12" customHeight="1" x14ac:dyDescent="0.25">
      <c r="B49" s="94"/>
      <c r="C49" s="91"/>
      <c r="D49" s="91"/>
      <c r="E49" s="91"/>
      <c r="F49" s="91"/>
      <c r="G49" s="381"/>
    </row>
    <row r="50" spans="1:7" s="87" customFormat="1" ht="12" customHeight="1" x14ac:dyDescent="0.25">
      <c r="B50" s="92"/>
      <c r="C50" s="93"/>
      <c r="D50" s="93"/>
      <c r="E50" s="93"/>
      <c r="F50" s="93"/>
      <c r="G50" s="382"/>
    </row>
    <row r="51" spans="1:7" s="87" customFormat="1" ht="12" customHeight="1" x14ac:dyDescent="0.25">
      <c r="B51" s="94"/>
      <c r="C51" s="91"/>
      <c r="D51" s="91"/>
      <c r="E51" s="91"/>
      <c r="F51" s="91"/>
      <c r="G51" s="381"/>
    </row>
    <row r="52" spans="1:7" s="97" customFormat="1" ht="20.100000000000001" customHeight="1" x14ac:dyDescent="0.25">
      <c r="B52" s="98" t="s">
        <v>42</v>
      </c>
      <c r="C52" s="99"/>
      <c r="D52" s="99"/>
      <c r="E52" s="99"/>
      <c r="F52" s="99"/>
      <c r="G52" s="384">
        <f>SUM(G9:G51)</f>
        <v>0</v>
      </c>
    </row>
    <row r="53" spans="1:7" s="86" customFormat="1" ht="12" customHeight="1" x14ac:dyDescent="0.2">
      <c r="D53" s="100"/>
      <c r="G53" s="379"/>
    </row>
    <row r="54" spans="1:7" s="106" customFormat="1" ht="15" customHeight="1" x14ac:dyDescent="0.2">
      <c r="B54" s="107" t="s">
        <v>1067</v>
      </c>
      <c r="G54" s="388"/>
    </row>
    <row r="55" spans="1:7" s="106" customFormat="1" ht="15" customHeight="1" x14ac:dyDescent="0.2">
      <c r="B55" s="108" t="s">
        <v>1068</v>
      </c>
      <c r="G55" s="388"/>
    </row>
    <row r="56" spans="1:7" s="86" customFormat="1" ht="15" customHeight="1" x14ac:dyDescent="0.2">
      <c r="G56" s="379"/>
    </row>
    <row r="57" spans="1:7" s="87" customFormat="1" ht="15.4" customHeight="1" x14ac:dyDescent="0.25">
      <c r="B57" s="88" t="s">
        <v>155</v>
      </c>
      <c r="C57" s="88" t="s">
        <v>156</v>
      </c>
      <c r="D57" s="88" t="s">
        <v>157</v>
      </c>
      <c r="E57" s="88" t="s">
        <v>158</v>
      </c>
      <c r="F57" s="88" t="s">
        <v>159</v>
      </c>
      <c r="G57" s="380" t="s">
        <v>1309</v>
      </c>
    </row>
    <row r="58" spans="1:7" s="97" customFormat="1" ht="20.100000000000001" customHeight="1" x14ac:dyDescent="0.25">
      <c r="B58" s="98" t="s">
        <v>43</v>
      </c>
      <c r="C58" s="99"/>
      <c r="D58" s="99"/>
      <c r="E58" s="99"/>
      <c r="F58" s="99"/>
      <c r="G58" s="384">
        <f>G52</f>
        <v>0</v>
      </c>
    </row>
    <row r="59" spans="1:7" s="87" customFormat="1" ht="72" customHeight="1" x14ac:dyDescent="0.25">
      <c r="A59" s="87">
        <v>221</v>
      </c>
      <c r="B59" s="94"/>
      <c r="C59" s="90" t="s">
        <v>1088</v>
      </c>
      <c r="D59" s="95" t="s">
        <v>75</v>
      </c>
      <c r="E59" s="96">
        <v>30</v>
      </c>
      <c r="F59" s="96"/>
      <c r="G59" s="383">
        <f>E59*F59</f>
        <v>0</v>
      </c>
    </row>
    <row r="60" spans="1:7" s="87" customFormat="1" ht="12" customHeight="1" x14ac:dyDescent="0.25">
      <c r="B60" s="92"/>
      <c r="C60" s="93"/>
      <c r="D60" s="93"/>
      <c r="E60" s="93"/>
      <c r="F60" s="93"/>
      <c r="G60" s="382"/>
    </row>
    <row r="61" spans="1:7" s="87" customFormat="1" ht="12" customHeight="1" x14ac:dyDescent="0.25">
      <c r="A61" s="87">
        <v>300</v>
      </c>
      <c r="B61" s="94"/>
      <c r="C61" s="91"/>
      <c r="D61" s="91"/>
      <c r="E61" s="91"/>
      <c r="F61" s="91"/>
      <c r="G61" s="381"/>
    </row>
    <row r="62" spans="1:7" s="87" customFormat="1" ht="12" customHeight="1" x14ac:dyDescent="0.25">
      <c r="B62" s="92"/>
      <c r="C62" s="93"/>
      <c r="D62" s="93"/>
      <c r="E62" s="93"/>
      <c r="F62" s="93"/>
      <c r="G62" s="382"/>
    </row>
    <row r="63" spans="1:7" s="87" customFormat="1" ht="12" customHeight="1" x14ac:dyDescent="0.25">
      <c r="B63" s="94"/>
      <c r="C63" s="91"/>
      <c r="D63" s="91"/>
      <c r="E63" s="91"/>
      <c r="F63" s="91"/>
      <c r="G63" s="381"/>
    </row>
    <row r="64" spans="1:7" s="87" customFormat="1" ht="12" customHeight="1" x14ac:dyDescent="0.25">
      <c r="B64" s="92"/>
      <c r="C64" s="93"/>
      <c r="D64" s="93"/>
      <c r="E64" s="93"/>
      <c r="F64" s="93"/>
      <c r="G64" s="382"/>
    </row>
    <row r="65" spans="2:7" s="87" customFormat="1" ht="12" customHeight="1" x14ac:dyDescent="0.25">
      <c r="B65" s="94"/>
      <c r="C65" s="91"/>
      <c r="D65" s="91"/>
      <c r="E65" s="91"/>
      <c r="F65" s="91"/>
      <c r="G65" s="381"/>
    </row>
    <row r="66" spans="2:7" s="87" customFormat="1" ht="12" customHeight="1" x14ac:dyDescent="0.25">
      <c r="B66" s="92"/>
      <c r="C66" s="93"/>
      <c r="D66" s="93"/>
      <c r="E66" s="93"/>
      <c r="F66" s="93"/>
      <c r="G66" s="382"/>
    </row>
    <row r="67" spans="2:7" s="87" customFormat="1" ht="12" customHeight="1" x14ac:dyDescent="0.25">
      <c r="B67" s="94"/>
      <c r="C67" s="91"/>
      <c r="D67" s="91"/>
      <c r="E67" s="91"/>
      <c r="F67" s="91"/>
      <c r="G67" s="381"/>
    </row>
    <row r="68" spans="2:7" s="87" customFormat="1" ht="12" customHeight="1" x14ac:dyDescent="0.25">
      <c r="B68" s="92"/>
      <c r="C68" s="93"/>
      <c r="D68" s="93"/>
      <c r="E68" s="93"/>
      <c r="F68" s="93"/>
      <c r="G68" s="382"/>
    </row>
    <row r="69" spans="2:7" s="87" customFormat="1" ht="12" customHeight="1" x14ac:dyDescent="0.25">
      <c r="B69" s="94"/>
      <c r="C69" s="91"/>
      <c r="D69" s="91"/>
      <c r="E69" s="91"/>
      <c r="F69" s="91"/>
      <c r="G69" s="381"/>
    </row>
    <row r="70" spans="2:7" s="87" customFormat="1" ht="12" customHeight="1" x14ac:dyDescent="0.25">
      <c r="B70" s="92"/>
      <c r="C70" s="93"/>
      <c r="D70" s="93"/>
      <c r="E70" s="93"/>
      <c r="F70" s="93"/>
      <c r="G70" s="382"/>
    </row>
    <row r="71" spans="2:7" s="87" customFormat="1" ht="12" customHeight="1" x14ac:dyDescent="0.25">
      <c r="B71" s="94"/>
      <c r="C71" s="91"/>
      <c r="D71" s="91"/>
      <c r="E71" s="91"/>
      <c r="F71" s="91"/>
      <c r="G71" s="381"/>
    </row>
    <row r="72" spans="2:7" s="87" customFormat="1" ht="12" customHeight="1" x14ac:dyDescent="0.25">
      <c r="B72" s="92"/>
      <c r="C72" s="93"/>
      <c r="D72" s="93"/>
      <c r="E72" s="93"/>
      <c r="F72" s="93"/>
      <c r="G72" s="382"/>
    </row>
    <row r="73" spans="2:7" s="87" customFormat="1" ht="12" customHeight="1" x14ac:dyDescent="0.25">
      <c r="B73" s="94"/>
      <c r="C73" s="91"/>
      <c r="D73" s="91"/>
      <c r="E73" s="91"/>
      <c r="F73" s="91"/>
      <c r="G73" s="381"/>
    </row>
    <row r="74" spans="2:7" s="87" customFormat="1" ht="12" customHeight="1" x14ac:dyDescent="0.25">
      <c r="B74" s="92"/>
      <c r="C74" s="93"/>
      <c r="D74" s="93"/>
      <c r="E74" s="93"/>
      <c r="F74" s="93"/>
      <c r="G74" s="382"/>
    </row>
    <row r="75" spans="2:7" s="87" customFormat="1" ht="12" customHeight="1" x14ac:dyDescent="0.25">
      <c r="B75" s="94"/>
      <c r="C75" s="91"/>
      <c r="D75" s="91"/>
      <c r="E75" s="91"/>
      <c r="F75" s="91"/>
      <c r="G75" s="381"/>
    </row>
    <row r="76" spans="2:7" s="87" customFormat="1" ht="12" customHeight="1" x14ac:dyDescent="0.25">
      <c r="B76" s="92"/>
      <c r="C76" s="93"/>
      <c r="D76" s="93"/>
      <c r="E76" s="93"/>
      <c r="F76" s="93"/>
      <c r="G76" s="382"/>
    </row>
    <row r="77" spans="2:7" s="87" customFormat="1" ht="12" customHeight="1" x14ac:dyDescent="0.25">
      <c r="B77" s="94"/>
      <c r="C77" s="91"/>
      <c r="D77" s="91"/>
      <c r="E77" s="91"/>
      <c r="F77" s="91"/>
      <c r="G77" s="381"/>
    </row>
    <row r="78" spans="2:7" s="87" customFormat="1" ht="12" customHeight="1" x14ac:dyDescent="0.25">
      <c r="B78" s="92"/>
      <c r="C78" s="93"/>
      <c r="D78" s="93"/>
      <c r="E78" s="93"/>
      <c r="F78" s="93"/>
      <c r="G78" s="382"/>
    </row>
    <row r="79" spans="2:7" s="87" customFormat="1" ht="12" customHeight="1" x14ac:dyDescent="0.25">
      <c r="B79" s="94"/>
      <c r="C79" s="91"/>
      <c r="D79" s="91"/>
      <c r="E79" s="91"/>
      <c r="F79" s="91"/>
      <c r="G79" s="381"/>
    </row>
    <row r="80" spans="2:7" s="87" customFormat="1" ht="12" customHeight="1" x14ac:dyDescent="0.25">
      <c r="B80" s="92"/>
      <c r="C80" s="93"/>
      <c r="D80" s="93"/>
      <c r="E80" s="93"/>
      <c r="F80" s="93"/>
      <c r="G80" s="382"/>
    </row>
    <row r="81" spans="2:7" s="87" customFormat="1" ht="12" customHeight="1" x14ac:dyDescent="0.25">
      <c r="B81" s="94"/>
      <c r="C81" s="91"/>
      <c r="D81" s="91"/>
      <c r="E81" s="91"/>
      <c r="F81" s="91"/>
      <c r="G81" s="381"/>
    </row>
    <row r="82" spans="2:7" s="87" customFormat="1" ht="12" customHeight="1" x14ac:dyDescent="0.25">
      <c r="B82" s="92"/>
      <c r="C82" s="93"/>
      <c r="D82" s="93"/>
      <c r="E82" s="93"/>
      <c r="F82" s="93"/>
      <c r="G82" s="382"/>
    </row>
    <row r="83" spans="2:7" s="87" customFormat="1" ht="12" customHeight="1" x14ac:dyDescent="0.25">
      <c r="B83" s="94"/>
      <c r="C83" s="91"/>
      <c r="D83" s="91"/>
      <c r="E83" s="91"/>
      <c r="F83" s="91"/>
      <c r="G83" s="381"/>
    </row>
    <row r="84" spans="2:7" s="87" customFormat="1" ht="12" customHeight="1" x14ac:dyDescent="0.25">
      <c r="B84" s="92"/>
      <c r="C84" s="93"/>
      <c r="D84" s="93"/>
      <c r="E84" s="93"/>
      <c r="F84" s="93"/>
      <c r="G84" s="382"/>
    </row>
    <row r="85" spans="2:7" s="87" customFormat="1" ht="12" customHeight="1" x14ac:dyDescent="0.25">
      <c r="B85" s="94"/>
      <c r="C85" s="91"/>
      <c r="D85" s="91"/>
      <c r="E85" s="91"/>
      <c r="F85" s="91"/>
      <c r="G85" s="381"/>
    </row>
    <row r="86" spans="2:7" s="87" customFormat="1" ht="12" customHeight="1" x14ac:dyDescent="0.25">
      <c r="B86" s="92"/>
      <c r="C86" s="93"/>
      <c r="D86" s="93"/>
      <c r="E86" s="93"/>
      <c r="F86" s="93"/>
      <c r="G86" s="382"/>
    </row>
    <row r="87" spans="2:7" s="87" customFormat="1" ht="12" customHeight="1" x14ac:dyDescent="0.25">
      <c r="B87" s="94"/>
      <c r="C87" s="91"/>
      <c r="D87" s="91"/>
      <c r="E87" s="91"/>
      <c r="F87" s="91"/>
      <c r="G87" s="381"/>
    </row>
    <row r="88" spans="2:7" s="87" customFormat="1" ht="12" customHeight="1" x14ac:dyDescent="0.25">
      <c r="B88" s="92"/>
      <c r="C88" s="93"/>
      <c r="D88" s="93"/>
      <c r="E88" s="93"/>
      <c r="F88" s="93"/>
      <c r="G88" s="382"/>
    </row>
    <row r="89" spans="2:7" s="87" customFormat="1" ht="12" customHeight="1" x14ac:dyDescent="0.25">
      <c r="B89" s="94"/>
      <c r="C89" s="91"/>
      <c r="D89" s="91"/>
      <c r="E89" s="91"/>
      <c r="F89" s="91"/>
      <c r="G89" s="381"/>
    </row>
    <row r="90" spans="2:7" s="87" customFormat="1" ht="12" customHeight="1" x14ac:dyDescent="0.25">
      <c r="B90" s="92"/>
      <c r="C90" s="93"/>
      <c r="D90" s="93"/>
      <c r="E90" s="93"/>
      <c r="F90" s="93"/>
      <c r="G90" s="382"/>
    </row>
    <row r="91" spans="2:7" s="87" customFormat="1" ht="12" customHeight="1" x14ac:dyDescent="0.25">
      <c r="B91" s="94"/>
      <c r="C91" s="91"/>
      <c r="D91" s="91"/>
      <c r="E91" s="91"/>
      <c r="F91" s="91"/>
      <c r="G91" s="381"/>
    </row>
    <row r="92" spans="2:7" s="87" customFormat="1" ht="12" customHeight="1" x14ac:dyDescent="0.25">
      <c r="B92" s="92"/>
      <c r="C92" s="93"/>
      <c r="D92" s="93"/>
      <c r="E92" s="93"/>
      <c r="F92" s="93"/>
      <c r="G92" s="382"/>
    </row>
    <row r="93" spans="2:7" s="87" customFormat="1" ht="12" customHeight="1" x14ac:dyDescent="0.25">
      <c r="B93" s="94"/>
      <c r="C93" s="91"/>
      <c r="D93" s="91"/>
      <c r="E93" s="91"/>
      <c r="F93" s="91"/>
      <c r="G93" s="381"/>
    </row>
    <row r="94" spans="2:7" s="87" customFormat="1" ht="12" customHeight="1" x14ac:dyDescent="0.25">
      <c r="B94" s="92"/>
      <c r="C94" s="93"/>
      <c r="D94" s="93"/>
      <c r="E94" s="93"/>
      <c r="F94" s="93"/>
      <c r="G94" s="382"/>
    </row>
    <row r="95" spans="2:7" s="87" customFormat="1" ht="12" customHeight="1" x14ac:dyDescent="0.25">
      <c r="B95" s="94"/>
      <c r="C95" s="91"/>
      <c r="D95" s="91"/>
      <c r="E95" s="91"/>
      <c r="F95" s="91"/>
      <c r="G95" s="381"/>
    </row>
    <row r="96" spans="2:7" s="87" customFormat="1" ht="12" customHeight="1" x14ac:dyDescent="0.25">
      <c r="B96" s="92"/>
      <c r="C96" s="93"/>
      <c r="D96" s="93"/>
      <c r="E96" s="93"/>
      <c r="F96" s="93"/>
      <c r="G96" s="382"/>
    </row>
    <row r="97" spans="2:7" s="87" customFormat="1" ht="12" customHeight="1" x14ac:dyDescent="0.25">
      <c r="B97" s="94"/>
      <c r="C97" s="91"/>
      <c r="D97" s="91"/>
      <c r="E97" s="91"/>
      <c r="F97" s="91"/>
      <c r="G97" s="381"/>
    </row>
    <row r="98" spans="2:7" s="87" customFormat="1" ht="12" customHeight="1" x14ac:dyDescent="0.25">
      <c r="B98" s="92"/>
      <c r="C98" s="93"/>
      <c r="D98" s="93"/>
      <c r="E98" s="93"/>
      <c r="F98" s="93"/>
      <c r="G98" s="382"/>
    </row>
    <row r="99" spans="2:7" s="87" customFormat="1" ht="12" customHeight="1" x14ac:dyDescent="0.25">
      <c r="B99" s="94"/>
      <c r="C99" s="91"/>
      <c r="D99" s="91"/>
      <c r="E99" s="91"/>
      <c r="F99" s="91"/>
      <c r="G99" s="381"/>
    </row>
    <row r="100" spans="2:7" s="87" customFormat="1" ht="12" customHeight="1" x14ac:dyDescent="0.25">
      <c r="B100" s="92"/>
      <c r="C100" s="93"/>
      <c r="D100" s="93"/>
      <c r="E100" s="93"/>
      <c r="F100" s="93"/>
      <c r="G100" s="382"/>
    </row>
    <row r="101" spans="2:7" s="87" customFormat="1" ht="12" customHeight="1" x14ac:dyDescent="0.25">
      <c r="B101" s="94"/>
      <c r="C101" s="91"/>
      <c r="D101" s="91"/>
      <c r="E101" s="91"/>
      <c r="F101" s="91"/>
      <c r="G101" s="381"/>
    </row>
    <row r="102" spans="2:7" s="87" customFormat="1" ht="12" customHeight="1" x14ac:dyDescent="0.25">
      <c r="B102" s="92"/>
      <c r="C102" s="93"/>
      <c r="D102" s="93"/>
      <c r="E102" s="93"/>
      <c r="F102" s="93"/>
      <c r="G102" s="382"/>
    </row>
    <row r="103" spans="2:7" s="87" customFormat="1" ht="12" customHeight="1" x14ac:dyDescent="0.25">
      <c r="B103" s="94"/>
      <c r="C103" s="91"/>
      <c r="D103" s="91"/>
      <c r="E103" s="91"/>
      <c r="F103" s="91"/>
      <c r="G103" s="381"/>
    </row>
    <row r="104" spans="2:7" s="87" customFormat="1" ht="12" customHeight="1" x14ac:dyDescent="0.25">
      <c r="B104" s="92"/>
      <c r="C104" s="93"/>
      <c r="D104" s="93"/>
      <c r="E104" s="93"/>
      <c r="F104" s="93"/>
      <c r="G104" s="382"/>
    </row>
    <row r="105" spans="2:7" s="87" customFormat="1" ht="12" customHeight="1" x14ac:dyDescent="0.25">
      <c r="B105" s="94"/>
      <c r="C105" s="91"/>
      <c r="D105" s="91"/>
      <c r="E105" s="91"/>
      <c r="F105" s="91"/>
      <c r="G105" s="381"/>
    </row>
    <row r="106" spans="2:7" s="87" customFormat="1" ht="12" customHeight="1" x14ac:dyDescent="0.25">
      <c r="B106" s="92"/>
      <c r="C106" s="93"/>
      <c r="D106" s="93"/>
      <c r="E106" s="93"/>
      <c r="F106" s="93"/>
      <c r="G106" s="382"/>
    </row>
    <row r="107" spans="2:7" s="87" customFormat="1" ht="12" customHeight="1" x14ac:dyDescent="0.25">
      <c r="B107" s="94"/>
      <c r="C107" s="91"/>
      <c r="D107" s="91"/>
      <c r="E107" s="91"/>
      <c r="F107" s="91"/>
      <c r="G107" s="381"/>
    </row>
    <row r="108" spans="2:7" s="87" customFormat="1" ht="12" customHeight="1" x14ac:dyDescent="0.25">
      <c r="B108" s="92"/>
      <c r="C108" s="93"/>
      <c r="D108" s="93"/>
      <c r="E108" s="93"/>
      <c r="F108" s="93"/>
      <c r="G108" s="382"/>
    </row>
    <row r="109" spans="2:7" s="87" customFormat="1" ht="12" customHeight="1" x14ac:dyDescent="0.25">
      <c r="B109" s="94"/>
      <c r="C109" s="91"/>
      <c r="D109" s="91"/>
      <c r="E109" s="91"/>
      <c r="F109" s="91"/>
      <c r="G109" s="381"/>
    </row>
    <row r="110" spans="2:7" s="87" customFormat="1" ht="12" customHeight="1" x14ac:dyDescent="0.25">
      <c r="B110" s="92"/>
      <c r="C110" s="93"/>
      <c r="D110" s="93"/>
      <c r="E110" s="93"/>
      <c r="F110" s="93"/>
      <c r="G110" s="382"/>
    </row>
    <row r="111" spans="2:7" s="87" customFormat="1" ht="12" customHeight="1" x14ac:dyDescent="0.25">
      <c r="B111" s="94"/>
      <c r="C111" s="91"/>
      <c r="D111" s="91"/>
      <c r="E111" s="91"/>
      <c r="F111" s="91"/>
      <c r="G111" s="381"/>
    </row>
    <row r="112" spans="2:7" s="87" customFormat="1" ht="12" customHeight="1" x14ac:dyDescent="0.25">
      <c r="B112" s="92"/>
      <c r="C112" s="93"/>
      <c r="D112" s="93"/>
      <c r="E112" s="93"/>
      <c r="F112" s="93"/>
      <c r="G112" s="382"/>
    </row>
    <row r="113" spans="1:7" s="87" customFormat="1" ht="12" customHeight="1" x14ac:dyDescent="0.25">
      <c r="B113" s="94"/>
      <c r="C113" s="91"/>
      <c r="D113" s="91"/>
      <c r="E113" s="91"/>
      <c r="F113" s="91"/>
      <c r="G113" s="381"/>
    </row>
    <row r="114" spans="1:7" s="87" customFormat="1" ht="12" customHeight="1" x14ac:dyDescent="0.25">
      <c r="B114" s="92"/>
      <c r="C114" s="93"/>
      <c r="D114" s="93"/>
      <c r="E114" s="93"/>
      <c r="F114" s="93"/>
      <c r="G114" s="382"/>
    </row>
    <row r="115" spans="1:7" s="87" customFormat="1" ht="12" customHeight="1" x14ac:dyDescent="0.25">
      <c r="B115" s="94"/>
      <c r="C115" s="91"/>
      <c r="D115" s="91"/>
      <c r="E115" s="91"/>
      <c r="F115" s="91"/>
      <c r="G115" s="381"/>
    </row>
    <row r="116" spans="1:7" s="87" customFormat="1" ht="12" customHeight="1" x14ac:dyDescent="0.25">
      <c r="B116" s="92"/>
      <c r="C116" s="93"/>
      <c r="D116" s="93"/>
      <c r="E116" s="93"/>
      <c r="F116" s="93"/>
      <c r="G116" s="382"/>
    </row>
    <row r="117" spans="1:7" s="87" customFormat="1" ht="12" customHeight="1" x14ac:dyDescent="0.25">
      <c r="B117" s="94"/>
      <c r="C117" s="91"/>
      <c r="D117" s="91"/>
      <c r="E117" s="91"/>
      <c r="F117" s="91"/>
      <c r="G117" s="381"/>
    </row>
    <row r="118" spans="1:7" s="87" customFormat="1" ht="12" customHeight="1" x14ac:dyDescent="0.25">
      <c r="B118" s="92"/>
      <c r="C118" s="93"/>
      <c r="D118" s="93"/>
      <c r="E118" s="93"/>
      <c r="F118" s="93"/>
      <c r="G118" s="382"/>
    </row>
    <row r="119" spans="1:7" s="97" customFormat="1" ht="20.100000000000001" customHeight="1" x14ac:dyDescent="0.25">
      <c r="B119" s="98" t="s">
        <v>54</v>
      </c>
      <c r="C119" s="99"/>
      <c r="D119" s="99"/>
      <c r="E119" s="99"/>
      <c r="F119" s="99"/>
      <c r="G119" s="384">
        <f>SUM(G58:G118)</f>
        <v>0</v>
      </c>
    </row>
    <row r="120" spans="1:7" s="86" customFormat="1" ht="12" customHeight="1" x14ac:dyDescent="0.2">
      <c r="C120" s="106"/>
      <c r="D120" s="100"/>
      <c r="G120" s="379"/>
    </row>
    <row r="121" spans="1:7" s="106" customFormat="1" ht="15" customHeight="1" x14ac:dyDescent="0.2">
      <c r="B121" s="107" t="s">
        <v>1067</v>
      </c>
      <c r="G121" s="388"/>
    </row>
    <row r="122" spans="1:7" s="106" customFormat="1" ht="15" customHeight="1" x14ac:dyDescent="0.2">
      <c r="B122" s="108" t="s">
        <v>1068</v>
      </c>
      <c r="G122" s="388"/>
    </row>
    <row r="123" spans="1:7" s="86" customFormat="1" ht="15" customHeight="1" x14ac:dyDescent="0.2">
      <c r="G123" s="379"/>
    </row>
    <row r="124" spans="1:7" s="87" customFormat="1" ht="15.4" customHeight="1" x14ac:dyDescent="0.25">
      <c r="B124" s="88" t="s">
        <v>155</v>
      </c>
      <c r="C124" s="88" t="s">
        <v>156</v>
      </c>
      <c r="D124" s="88" t="s">
        <v>157</v>
      </c>
      <c r="E124" s="88" t="s">
        <v>158</v>
      </c>
      <c r="F124" s="88" t="s">
        <v>159</v>
      </c>
      <c r="G124" s="380" t="s">
        <v>1309</v>
      </c>
    </row>
    <row r="125" spans="1:7" s="87" customFormat="1" ht="12" customHeight="1" x14ac:dyDescent="0.25">
      <c r="A125" s="87">
        <v>222</v>
      </c>
      <c r="B125" s="89" t="s">
        <v>1089</v>
      </c>
      <c r="C125" s="90" t="s">
        <v>859</v>
      </c>
      <c r="D125" s="91"/>
      <c r="E125" s="91"/>
      <c r="F125" s="91"/>
      <c r="G125" s="381"/>
    </row>
    <row r="126" spans="1:7" s="87" customFormat="1" ht="12" customHeight="1" x14ac:dyDescent="0.25">
      <c r="B126" s="92"/>
      <c r="C126" s="93"/>
      <c r="D126" s="93"/>
      <c r="E126" s="93"/>
      <c r="F126" s="93"/>
      <c r="G126" s="382"/>
    </row>
    <row r="127" spans="1:7" s="87" customFormat="1" ht="24" customHeight="1" x14ac:dyDescent="0.25">
      <c r="A127" s="87">
        <v>223</v>
      </c>
      <c r="B127" s="89" t="s">
        <v>860</v>
      </c>
      <c r="C127" s="90" t="s">
        <v>1090</v>
      </c>
      <c r="D127" s="95" t="s">
        <v>23</v>
      </c>
      <c r="E127" s="96">
        <v>18000</v>
      </c>
      <c r="F127" s="96">
        <v>1</v>
      </c>
      <c r="G127" s="383">
        <f>E127*F127</f>
        <v>18000</v>
      </c>
    </row>
    <row r="128" spans="1:7" s="87" customFormat="1" ht="12" customHeight="1" x14ac:dyDescent="0.25">
      <c r="B128" s="92"/>
      <c r="C128" s="93"/>
      <c r="D128" s="93"/>
      <c r="E128" s="93"/>
      <c r="F128" s="93"/>
      <c r="G128" s="382"/>
    </row>
    <row r="129" spans="1:7" s="87" customFormat="1" ht="12" customHeight="1" x14ac:dyDescent="0.25">
      <c r="A129" s="87">
        <v>224</v>
      </c>
      <c r="B129" s="89" t="s">
        <v>862</v>
      </c>
      <c r="C129" s="90" t="s">
        <v>863</v>
      </c>
      <c r="D129" s="91"/>
      <c r="E129" s="91"/>
      <c r="F129" s="91"/>
      <c r="G129" s="381"/>
    </row>
    <row r="130" spans="1:7" s="87" customFormat="1" ht="12" customHeight="1" x14ac:dyDescent="0.25">
      <c r="B130" s="92"/>
      <c r="C130" s="93"/>
      <c r="D130" s="93"/>
      <c r="E130" s="93"/>
      <c r="F130" s="93"/>
      <c r="G130" s="382"/>
    </row>
    <row r="131" spans="1:7" s="87" customFormat="1" ht="24" customHeight="1" x14ac:dyDescent="0.25">
      <c r="A131" s="87">
        <v>225</v>
      </c>
      <c r="B131" s="94"/>
      <c r="C131" s="90" t="s">
        <v>864</v>
      </c>
      <c r="D131" s="91"/>
      <c r="E131" s="91"/>
      <c r="F131" s="91"/>
      <c r="G131" s="381"/>
    </row>
    <row r="132" spans="1:7" s="87" customFormat="1" ht="12" customHeight="1" x14ac:dyDescent="0.25">
      <c r="B132" s="92"/>
      <c r="C132" s="93"/>
      <c r="D132" s="93"/>
      <c r="E132" s="93"/>
      <c r="F132" s="93"/>
      <c r="G132" s="382"/>
    </row>
    <row r="133" spans="1:7" s="87" customFormat="1" ht="12" customHeight="1" x14ac:dyDescent="0.25">
      <c r="A133" s="87">
        <v>226</v>
      </c>
      <c r="B133" s="94"/>
      <c r="C133" s="90" t="s">
        <v>1091</v>
      </c>
      <c r="D133" s="95" t="s">
        <v>15</v>
      </c>
      <c r="E133" s="96">
        <v>590</v>
      </c>
      <c r="F133" s="96"/>
      <c r="G133" s="383">
        <f>E133*F133</f>
        <v>0</v>
      </c>
    </row>
    <row r="134" spans="1:7" s="87" customFormat="1" ht="12" customHeight="1" x14ac:dyDescent="0.25">
      <c r="B134" s="92"/>
      <c r="C134" s="93"/>
      <c r="D134" s="93"/>
      <c r="E134" s="93"/>
      <c r="F134" s="93"/>
      <c r="G134" s="382"/>
    </row>
    <row r="135" spans="1:7" s="87" customFormat="1" ht="12" customHeight="1" x14ac:dyDescent="0.25">
      <c r="A135" s="87">
        <v>227</v>
      </c>
      <c r="B135" s="94"/>
      <c r="C135" s="90" t="s">
        <v>1092</v>
      </c>
      <c r="D135" s="95" t="s">
        <v>15</v>
      </c>
      <c r="E135" s="96">
        <v>10</v>
      </c>
      <c r="F135" s="96"/>
      <c r="G135" s="383">
        <f>E135*F135</f>
        <v>0</v>
      </c>
    </row>
    <row r="136" spans="1:7" s="87" customFormat="1" ht="12" customHeight="1" x14ac:dyDescent="0.25">
      <c r="B136" s="92"/>
      <c r="C136" s="93"/>
      <c r="D136" s="93"/>
      <c r="E136" s="93"/>
      <c r="F136" s="93"/>
      <c r="G136" s="382"/>
    </row>
    <row r="137" spans="1:7" s="87" customFormat="1" ht="24" customHeight="1" x14ac:dyDescent="0.25">
      <c r="A137" s="87">
        <v>228</v>
      </c>
      <c r="B137" s="94"/>
      <c r="C137" s="90" t="s">
        <v>866</v>
      </c>
      <c r="D137" s="95" t="s">
        <v>15</v>
      </c>
      <c r="E137" s="96">
        <v>5</v>
      </c>
      <c r="F137" s="96"/>
      <c r="G137" s="383">
        <f>E137*F137</f>
        <v>0</v>
      </c>
    </row>
    <row r="138" spans="1:7" s="87" customFormat="1" ht="12" customHeight="1" x14ac:dyDescent="0.25">
      <c r="B138" s="92"/>
      <c r="C138" s="93"/>
      <c r="D138" s="93"/>
      <c r="E138" s="93"/>
      <c r="F138" s="93"/>
      <c r="G138" s="382"/>
    </row>
    <row r="139" spans="1:7" s="87" customFormat="1" ht="36" customHeight="1" x14ac:dyDescent="0.25">
      <c r="A139" s="87">
        <v>229</v>
      </c>
      <c r="B139" s="94"/>
      <c r="C139" s="90" t="s">
        <v>867</v>
      </c>
      <c r="D139" s="95" t="s">
        <v>15</v>
      </c>
      <c r="E139" s="96">
        <v>5</v>
      </c>
      <c r="F139" s="96"/>
      <c r="G139" s="383">
        <f>E139*F139</f>
        <v>0</v>
      </c>
    </row>
    <row r="140" spans="1:7" s="87" customFormat="1" ht="12" customHeight="1" x14ac:dyDescent="0.25">
      <c r="B140" s="92"/>
      <c r="C140" s="93"/>
      <c r="D140" s="93"/>
      <c r="E140" s="93"/>
      <c r="F140" s="93"/>
      <c r="G140" s="382"/>
    </row>
    <row r="141" spans="1:7" s="87" customFormat="1" ht="12" customHeight="1" x14ac:dyDescent="0.25">
      <c r="A141" s="87">
        <v>230</v>
      </c>
      <c r="B141" s="94"/>
      <c r="C141" s="90" t="s">
        <v>868</v>
      </c>
      <c r="D141" s="95" t="s">
        <v>15</v>
      </c>
      <c r="E141" s="96">
        <v>10</v>
      </c>
      <c r="F141" s="96"/>
      <c r="G141" s="383">
        <f>E141*F141</f>
        <v>0</v>
      </c>
    </row>
    <row r="142" spans="1:7" s="87" customFormat="1" ht="12" customHeight="1" x14ac:dyDescent="0.25">
      <c r="B142" s="92"/>
      <c r="C142" s="93"/>
      <c r="D142" s="93"/>
      <c r="E142" s="93"/>
      <c r="F142" s="93"/>
      <c r="G142" s="382"/>
    </row>
    <row r="143" spans="1:7" s="87" customFormat="1" ht="12" customHeight="1" x14ac:dyDescent="0.25">
      <c r="A143" s="87">
        <v>231</v>
      </c>
      <c r="B143" s="89" t="s">
        <v>869</v>
      </c>
      <c r="C143" s="90" t="s">
        <v>870</v>
      </c>
      <c r="D143" s="91"/>
      <c r="E143" s="91"/>
      <c r="F143" s="91"/>
      <c r="G143" s="381"/>
    </row>
    <row r="144" spans="1:7" s="87" customFormat="1" ht="12" customHeight="1" x14ac:dyDescent="0.25">
      <c r="B144" s="92"/>
      <c r="C144" s="93"/>
      <c r="D144" s="93"/>
      <c r="E144" s="93"/>
      <c r="F144" s="93"/>
      <c r="G144" s="382"/>
    </row>
    <row r="145" spans="1:7" s="87" customFormat="1" ht="12" customHeight="1" x14ac:dyDescent="0.25">
      <c r="A145" s="87">
        <v>232</v>
      </c>
      <c r="B145" s="94"/>
      <c r="C145" s="90" t="s">
        <v>871</v>
      </c>
      <c r="D145" s="95" t="s">
        <v>58</v>
      </c>
      <c r="E145" s="96">
        <v>1</v>
      </c>
      <c r="F145" s="96"/>
      <c r="G145" s="383">
        <f>E145*F145</f>
        <v>0</v>
      </c>
    </row>
    <row r="146" spans="1:7" s="87" customFormat="1" ht="12" customHeight="1" x14ac:dyDescent="0.25">
      <c r="B146" s="92"/>
      <c r="C146" s="93"/>
      <c r="D146" s="93"/>
      <c r="E146" s="93"/>
      <c r="F146" s="93"/>
      <c r="G146" s="382"/>
    </row>
    <row r="147" spans="1:7" s="87" customFormat="1" ht="12" customHeight="1" x14ac:dyDescent="0.25">
      <c r="A147" s="87">
        <v>233</v>
      </c>
      <c r="B147" s="94"/>
      <c r="C147" s="90" t="s">
        <v>872</v>
      </c>
      <c r="D147" s="95" t="s">
        <v>58</v>
      </c>
      <c r="E147" s="96">
        <v>1</v>
      </c>
      <c r="F147" s="96"/>
      <c r="G147" s="383">
        <f>E147*F147</f>
        <v>0</v>
      </c>
    </row>
    <row r="148" spans="1:7" s="87" customFormat="1" ht="12" customHeight="1" x14ac:dyDescent="0.25">
      <c r="B148" s="92"/>
      <c r="C148" s="93"/>
      <c r="D148" s="93"/>
      <c r="E148" s="93"/>
      <c r="F148" s="93"/>
      <c r="G148" s="382"/>
    </row>
    <row r="149" spans="1:7" s="87" customFormat="1" ht="12" customHeight="1" x14ac:dyDescent="0.25">
      <c r="A149" s="87">
        <v>234</v>
      </c>
      <c r="B149" s="89" t="s">
        <v>877</v>
      </c>
      <c r="C149" s="90" t="s">
        <v>878</v>
      </c>
      <c r="D149" s="95" t="s">
        <v>15</v>
      </c>
      <c r="E149" s="96">
        <v>610</v>
      </c>
      <c r="F149" s="96"/>
      <c r="G149" s="383">
        <f>E149*F149</f>
        <v>0</v>
      </c>
    </row>
    <row r="150" spans="1:7" s="87" customFormat="1" ht="12" customHeight="1" x14ac:dyDescent="0.25">
      <c r="B150" s="92"/>
      <c r="C150" s="93"/>
      <c r="D150" s="93"/>
      <c r="E150" s="93"/>
      <c r="F150" s="93"/>
      <c r="G150" s="382"/>
    </row>
    <row r="151" spans="1:7" s="87" customFormat="1" ht="24" customHeight="1" x14ac:dyDescent="0.25">
      <c r="A151" s="87">
        <v>235</v>
      </c>
      <c r="B151" s="89" t="s">
        <v>879</v>
      </c>
      <c r="C151" s="90" t="s">
        <v>880</v>
      </c>
      <c r="D151" s="95" t="s">
        <v>307</v>
      </c>
      <c r="E151" s="96">
        <v>1500</v>
      </c>
      <c r="F151" s="96"/>
      <c r="G151" s="383">
        <f>E151*F151</f>
        <v>0</v>
      </c>
    </row>
    <row r="152" spans="1:7" s="87" customFormat="1" ht="12" customHeight="1" x14ac:dyDescent="0.25">
      <c r="B152" s="92"/>
      <c r="C152" s="93"/>
      <c r="D152" s="93"/>
      <c r="E152" s="93"/>
      <c r="F152" s="93"/>
      <c r="G152" s="382"/>
    </row>
    <row r="153" spans="1:7" s="87" customFormat="1" ht="12" customHeight="1" x14ac:dyDescent="0.25">
      <c r="A153" s="87">
        <v>236</v>
      </c>
      <c r="B153" s="89" t="s">
        <v>883</v>
      </c>
      <c r="C153" s="90" t="s">
        <v>884</v>
      </c>
      <c r="D153" s="91"/>
      <c r="E153" s="91"/>
      <c r="F153" s="91"/>
      <c r="G153" s="381"/>
    </row>
    <row r="154" spans="1:7" s="87" customFormat="1" ht="12" customHeight="1" x14ac:dyDescent="0.25">
      <c r="B154" s="92"/>
      <c r="C154" s="93"/>
      <c r="D154" s="93"/>
      <c r="E154" s="93"/>
      <c r="F154" s="93"/>
      <c r="G154" s="382"/>
    </row>
    <row r="155" spans="1:7" s="87" customFormat="1" ht="12" customHeight="1" x14ac:dyDescent="0.25">
      <c r="A155" s="87">
        <v>237</v>
      </c>
      <c r="B155" s="94"/>
      <c r="C155" s="90" t="s">
        <v>886</v>
      </c>
      <c r="D155" s="95" t="s">
        <v>15</v>
      </c>
      <c r="E155" s="96">
        <v>180</v>
      </c>
      <c r="F155" s="96"/>
      <c r="G155" s="383">
        <f>E155*F155</f>
        <v>0</v>
      </c>
    </row>
    <row r="156" spans="1:7" s="87" customFormat="1" ht="12" customHeight="1" x14ac:dyDescent="0.25">
      <c r="B156" s="92"/>
      <c r="C156" s="93"/>
      <c r="D156" s="93"/>
      <c r="E156" s="93"/>
      <c r="F156" s="93"/>
      <c r="G156" s="382"/>
    </row>
    <row r="157" spans="1:7" s="87" customFormat="1" ht="12" customHeight="1" x14ac:dyDescent="0.25">
      <c r="A157" s="87">
        <v>238</v>
      </c>
      <c r="B157" s="94"/>
      <c r="C157" s="90" t="s">
        <v>1093</v>
      </c>
      <c r="D157" s="95" t="s">
        <v>15</v>
      </c>
      <c r="E157" s="96">
        <v>20</v>
      </c>
      <c r="F157" s="96"/>
      <c r="G157" s="383">
        <f>E157*F157</f>
        <v>0</v>
      </c>
    </row>
    <row r="158" spans="1:7" s="87" customFormat="1" ht="12" customHeight="1" x14ac:dyDescent="0.25">
      <c r="B158" s="92"/>
      <c r="C158" s="93"/>
      <c r="D158" s="93"/>
      <c r="E158" s="93"/>
      <c r="F158" s="93"/>
      <c r="G158" s="382"/>
    </row>
    <row r="159" spans="1:7" s="87" customFormat="1" ht="12" customHeight="1" x14ac:dyDescent="0.25">
      <c r="A159" s="87">
        <v>239</v>
      </c>
      <c r="B159" s="94"/>
      <c r="C159" s="90" t="s">
        <v>1094</v>
      </c>
      <c r="D159" s="95" t="s">
        <v>15</v>
      </c>
      <c r="E159" s="96">
        <v>15</v>
      </c>
      <c r="F159" s="96"/>
      <c r="G159" s="383">
        <f>E159*F159</f>
        <v>0</v>
      </c>
    </row>
    <row r="160" spans="1:7" s="87" customFormat="1" ht="12" customHeight="1" x14ac:dyDescent="0.25">
      <c r="B160" s="92"/>
      <c r="C160" s="93"/>
      <c r="D160" s="93"/>
      <c r="E160" s="93"/>
      <c r="F160" s="93"/>
      <c r="G160" s="382"/>
    </row>
    <row r="161" spans="1:7" s="87" customFormat="1" ht="12" customHeight="1" x14ac:dyDescent="0.25">
      <c r="A161" s="87">
        <v>240</v>
      </c>
      <c r="B161" s="89" t="s">
        <v>1095</v>
      </c>
      <c r="C161" s="90" t="s">
        <v>1096</v>
      </c>
      <c r="D161" s="91"/>
      <c r="E161" s="91"/>
      <c r="F161" s="91"/>
      <c r="G161" s="381"/>
    </row>
    <row r="162" spans="1:7" s="87" customFormat="1" ht="12" customHeight="1" x14ac:dyDescent="0.25">
      <c r="B162" s="92"/>
      <c r="C162" s="93"/>
      <c r="D162" s="93"/>
      <c r="E162" s="93"/>
      <c r="F162" s="93"/>
      <c r="G162" s="382"/>
    </row>
    <row r="163" spans="1:7" s="87" customFormat="1" ht="12" customHeight="1" x14ac:dyDescent="0.25">
      <c r="A163" s="87">
        <v>241</v>
      </c>
      <c r="B163" s="94"/>
      <c r="C163" s="90" t="s">
        <v>1097</v>
      </c>
      <c r="D163" s="91"/>
      <c r="E163" s="91"/>
      <c r="F163" s="91"/>
      <c r="G163" s="381"/>
    </row>
    <row r="164" spans="1:7" s="87" customFormat="1" ht="12" customHeight="1" x14ac:dyDescent="0.25">
      <c r="B164" s="92"/>
      <c r="C164" s="93"/>
      <c r="D164" s="93"/>
      <c r="E164" s="93"/>
      <c r="F164" s="93"/>
      <c r="G164" s="382"/>
    </row>
    <row r="165" spans="1:7" s="87" customFormat="1" ht="12" customHeight="1" x14ac:dyDescent="0.25">
      <c r="A165" s="87">
        <v>242</v>
      </c>
      <c r="B165" s="94"/>
      <c r="C165" s="90" t="s">
        <v>1098</v>
      </c>
      <c r="D165" s="95" t="s">
        <v>58</v>
      </c>
      <c r="E165" s="96">
        <v>1</v>
      </c>
      <c r="F165" s="96"/>
      <c r="G165" s="383">
        <f>E165*F165</f>
        <v>0</v>
      </c>
    </row>
    <row r="166" spans="1:7" s="87" customFormat="1" ht="12" customHeight="1" x14ac:dyDescent="0.25">
      <c r="B166" s="92"/>
      <c r="C166" s="93"/>
      <c r="D166" s="93"/>
      <c r="E166" s="93"/>
      <c r="F166" s="93"/>
      <c r="G166" s="382"/>
    </row>
    <row r="167" spans="1:7" s="87" customFormat="1" ht="12" customHeight="1" x14ac:dyDescent="0.25">
      <c r="A167" s="87">
        <v>243</v>
      </c>
      <c r="B167" s="94"/>
      <c r="C167" s="90" t="s">
        <v>1099</v>
      </c>
      <c r="D167" s="91"/>
      <c r="E167" s="91"/>
      <c r="F167" s="91"/>
      <c r="G167" s="381"/>
    </row>
    <row r="168" spans="1:7" s="87" customFormat="1" ht="12" customHeight="1" x14ac:dyDescent="0.25">
      <c r="B168" s="92"/>
      <c r="C168" s="93"/>
      <c r="D168" s="93"/>
      <c r="E168" s="93"/>
      <c r="F168" s="93"/>
      <c r="G168" s="382"/>
    </row>
    <row r="169" spans="1:7" s="87" customFormat="1" ht="12" customHeight="1" x14ac:dyDescent="0.25">
      <c r="A169" s="87">
        <v>244</v>
      </c>
      <c r="B169" s="94"/>
      <c r="C169" s="90" t="s">
        <v>1098</v>
      </c>
      <c r="D169" s="95" t="s">
        <v>58</v>
      </c>
      <c r="E169" s="96">
        <v>1</v>
      </c>
      <c r="F169" s="96"/>
      <c r="G169" s="383">
        <f>E169*F169</f>
        <v>0</v>
      </c>
    </row>
    <row r="170" spans="1:7" s="87" customFormat="1" ht="12" customHeight="1" x14ac:dyDescent="0.25">
      <c r="B170" s="92"/>
      <c r="C170" s="93"/>
      <c r="D170" s="93"/>
      <c r="E170" s="93"/>
      <c r="F170" s="93"/>
      <c r="G170" s="382"/>
    </row>
    <row r="171" spans="1:7" s="87" customFormat="1" ht="12" customHeight="1" x14ac:dyDescent="0.25">
      <c r="A171" s="87">
        <v>301</v>
      </c>
      <c r="B171" s="94"/>
      <c r="C171" s="91"/>
      <c r="D171" s="91"/>
      <c r="E171" s="91"/>
      <c r="F171" s="91"/>
      <c r="G171" s="381"/>
    </row>
    <row r="172" spans="1:7" s="87" customFormat="1" ht="12" customHeight="1" x14ac:dyDescent="0.25">
      <c r="B172" s="92"/>
      <c r="C172" s="93"/>
      <c r="D172" s="93"/>
      <c r="E172" s="93"/>
      <c r="F172" s="93"/>
      <c r="G172" s="382"/>
    </row>
    <row r="173" spans="1:7" s="87" customFormat="1" ht="12" customHeight="1" x14ac:dyDescent="0.25">
      <c r="B173" s="94"/>
      <c r="C173" s="91"/>
      <c r="D173" s="91"/>
      <c r="E173" s="91"/>
      <c r="F173" s="91"/>
      <c r="G173" s="381"/>
    </row>
    <row r="174" spans="1:7" s="87" customFormat="1" ht="12" customHeight="1" x14ac:dyDescent="0.25">
      <c r="B174" s="92"/>
      <c r="C174" s="93"/>
      <c r="D174" s="93"/>
      <c r="E174" s="93"/>
      <c r="F174" s="93"/>
      <c r="G174" s="382"/>
    </row>
    <row r="175" spans="1:7" s="87" customFormat="1" ht="12" customHeight="1" x14ac:dyDescent="0.25">
      <c r="B175" s="94"/>
      <c r="C175" s="91"/>
      <c r="D175" s="91"/>
      <c r="E175" s="91"/>
      <c r="F175" s="91"/>
      <c r="G175" s="381"/>
    </row>
    <row r="176" spans="1:7" s="87" customFormat="1" ht="12" customHeight="1" x14ac:dyDescent="0.25">
      <c r="B176" s="92"/>
      <c r="C176" s="93"/>
      <c r="D176" s="93"/>
      <c r="E176" s="93"/>
      <c r="F176" s="93"/>
      <c r="G176" s="382"/>
    </row>
    <row r="177" spans="1:7" s="87" customFormat="1" ht="12" customHeight="1" x14ac:dyDescent="0.25">
      <c r="B177" s="94"/>
      <c r="C177" s="91"/>
      <c r="D177" s="91"/>
      <c r="E177" s="91"/>
      <c r="F177" s="91"/>
      <c r="G177" s="381"/>
    </row>
    <row r="178" spans="1:7" s="87" customFormat="1" ht="12" customHeight="1" x14ac:dyDescent="0.25">
      <c r="B178" s="92"/>
      <c r="C178" s="93"/>
      <c r="D178" s="93"/>
      <c r="E178" s="93"/>
      <c r="F178" s="93"/>
      <c r="G178" s="382"/>
    </row>
    <row r="179" spans="1:7" s="87" customFormat="1" ht="12" customHeight="1" x14ac:dyDescent="0.25">
      <c r="B179" s="94"/>
      <c r="C179" s="91"/>
      <c r="D179" s="91"/>
      <c r="E179" s="91"/>
      <c r="F179" s="91"/>
      <c r="G179" s="381"/>
    </row>
    <row r="180" spans="1:7" s="87" customFormat="1" ht="12" customHeight="1" x14ac:dyDescent="0.25">
      <c r="B180" s="92"/>
      <c r="C180" s="93"/>
      <c r="D180" s="93"/>
      <c r="E180" s="93"/>
      <c r="F180" s="93"/>
      <c r="G180" s="382"/>
    </row>
    <row r="181" spans="1:7" s="87" customFormat="1" ht="12" customHeight="1" x14ac:dyDescent="0.25">
      <c r="B181" s="94"/>
      <c r="C181" s="91"/>
      <c r="D181" s="91"/>
      <c r="E181" s="91"/>
      <c r="F181" s="91"/>
      <c r="G181" s="381"/>
    </row>
    <row r="182" spans="1:7" s="87" customFormat="1" ht="12" customHeight="1" x14ac:dyDescent="0.25">
      <c r="B182" s="92"/>
      <c r="C182" s="93"/>
      <c r="D182" s="93"/>
      <c r="E182" s="93"/>
      <c r="F182" s="93"/>
      <c r="G182" s="382"/>
    </row>
    <row r="183" spans="1:7" s="87" customFormat="1" ht="12" customHeight="1" x14ac:dyDescent="0.25">
      <c r="B183" s="94"/>
      <c r="C183" s="91"/>
      <c r="D183" s="91"/>
      <c r="E183" s="91"/>
      <c r="F183" s="91"/>
      <c r="G183" s="381"/>
    </row>
    <row r="184" spans="1:7" s="87" customFormat="1" ht="12" customHeight="1" x14ac:dyDescent="0.25">
      <c r="B184" s="92"/>
      <c r="C184" s="93"/>
      <c r="D184" s="93"/>
      <c r="E184" s="93"/>
      <c r="F184" s="93"/>
      <c r="G184" s="382"/>
    </row>
    <row r="185" spans="1:7" s="87" customFormat="1" ht="12" customHeight="1" x14ac:dyDescent="0.25">
      <c r="B185" s="94"/>
      <c r="C185" s="91"/>
      <c r="D185" s="91"/>
      <c r="E185" s="91"/>
      <c r="F185" s="91"/>
      <c r="G185" s="381"/>
    </row>
    <row r="186" spans="1:7" s="97" customFormat="1" ht="20.100000000000001" customHeight="1" x14ac:dyDescent="0.25">
      <c r="B186" s="98" t="s">
        <v>54</v>
      </c>
      <c r="C186" s="99"/>
      <c r="D186" s="99"/>
      <c r="E186" s="99"/>
      <c r="F186" s="99"/>
      <c r="G186" s="384"/>
    </row>
    <row r="187" spans="1:7" s="86" customFormat="1" ht="12" customHeight="1" x14ac:dyDescent="0.2">
      <c r="D187" s="100"/>
      <c r="G187" s="379"/>
    </row>
    <row r="188" spans="1:7" s="106" customFormat="1" ht="15" customHeight="1" x14ac:dyDescent="0.2">
      <c r="B188" s="107" t="s">
        <v>1067</v>
      </c>
      <c r="G188" s="388"/>
    </row>
    <row r="189" spans="1:7" s="106" customFormat="1" ht="15" customHeight="1" x14ac:dyDescent="0.2">
      <c r="B189" s="108" t="s">
        <v>1068</v>
      </c>
      <c r="G189" s="388"/>
    </row>
    <row r="190" spans="1:7" s="86" customFormat="1" ht="15" customHeight="1" x14ac:dyDescent="0.2">
      <c r="G190" s="379"/>
    </row>
    <row r="191" spans="1:7" s="87" customFormat="1" ht="15.4" customHeight="1" x14ac:dyDescent="0.25">
      <c r="B191" s="88" t="s">
        <v>155</v>
      </c>
      <c r="C191" s="88" t="s">
        <v>156</v>
      </c>
      <c r="D191" s="88" t="s">
        <v>157</v>
      </c>
      <c r="E191" s="88" t="s">
        <v>158</v>
      </c>
      <c r="F191" s="88" t="s">
        <v>159</v>
      </c>
      <c r="G191" s="380" t="s">
        <v>1309</v>
      </c>
    </row>
    <row r="192" spans="1:7" s="87" customFormat="1" ht="12" customHeight="1" x14ac:dyDescent="0.25">
      <c r="A192" s="87">
        <v>248</v>
      </c>
      <c r="B192" s="89" t="s">
        <v>1100</v>
      </c>
      <c r="C192" s="90" t="s">
        <v>939</v>
      </c>
      <c r="D192" s="91"/>
      <c r="E192" s="91"/>
      <c r="F192" s="91"/>
      <c r="G192" s="381"/>
    </row>
    <row r="193" spans="1:7" s="87" customFormat="1" ht="12" customHeight="1" x14ac:dyDescent="0.25">
      <c r="B193" s="92"/>
      <c r="C193" s="93"/>
      <c r="D193" s="93"/>
      <c r="E193" s="93"/>
      <c r="F193" s="93"/>
      <c r="G193" s="382"/>
    </row>
    <row r="194" spans="1:7" s="87" customFormat="1" ht="12" customHeight="1" x14ac:dyDescent="0.25">
      <c r="A194" s="87">
        <v>249</v>
      </c>
      <c r="B194" s="89" t="s">
        <v>940</v>
      </c>
      <c r="C194" s="90" t="s">
        <v>941</v>
      </c>
      <c r="D194" s="91"/>
      <c r="E194" s="91"/>
      <c r="F194" s="91"/>
      <c r="G194" s="381"/>
    </row>
    <row r="195" spans="1:7" s="87" customFormat="1" ht="12" customHeight="1" x14ac:dyDescent="0.25">
      <c r="B195" s="92"/>
      <c r="C195" s="93"/>
      <c r="D195" s="93"/>
      <c r="E195" s="93"/>
      <c r="F195" s="93"/>
      <c r="G195" s="382"/>
    </row>
    <row r="196" spans="1:7" s="87" customFormat="1" ht="12" customHeight="1" x14ac:dyDescent="0.25">
      <c r="A196" s="87">
        <v>252</v>
      </c>
      <c r="B196" s="94"/>
      <c r="C196" s="90" t="s">
        <v>1101</v>
      </c>
      <c r="D196" s="91"/>
      <c r="E196" s="91"/>
      <c r="F196" s="91"/>
      <c r="G196" s="381"/>
    </row>
    <row r="197" spans="1:7" s="87" customFormat="1" ht="12" customHeight="1" x14ac:dyDescent="0.25">
      <c r="B197" s="92"/>
      <c r="C197" s="93"/>
      <c r="D197" s="93"/>
      <c r="E197" s="93"/>
      <c r="F197" s="93"/>
      <c r="G197" s="382"/>
    </row>
    <row r="198" spans="1:7" s="87" customFormat="1" ht="12" customHeight="1" x14ac:dyDescent="0.25">
      <c r="A198" s="87">
        <v>305</v>
      </c>
      <c r="B198" s="94"/>
      <c r="C198" s="90" t="s">
        <v>1102</v>
      </c>
      <c r="D198" s="95" t="s">
        <v>66</v>
      </c>
      <c r="E198" s="96">
        <v>148</v>
      </c>
      <c r="F198" s="96"/>
      <c r="G198" s="383">
        <f>E198*F198</f>
        <v>0</v>
      </c>
    </row>
    <row r="199" spans="1:7" s="87" customFormat="1" ht="12" customHeight="1" x14ac:dyDescent="0.25">
      <c r="B199" s="92"/>
      <c r="C199" s="93"/>
      <c r="D199" s="93"/>
      <c r="E199" s="93"/>
      <c r="F199" s="93"/>
      <c r="G199" s="382"/>
    </row>
    <row r="200" spans="1:7" s="87" customFormat="1" ht="12" customHeight="1" x14ac:dyDescent="0.25">
      <c r="A200" s="87">
        <v>253</v>
      </c>
      <c r="B200" s="94"/>
      <c r="C200" s="90" t="s">
        <v>1103</v>
      </c>
      <c r="D200" s="95" t="s">
        <v>66</v>
      </c>
      <c r="E200" s="96">
        <v>148</v>
      </c>
      <c r="F200" s="96"/>
      <c r="G200" s="383">
        <f>E200*F200</f>
        <v>0</v>
      </c>
    </row>
    <row r="201" spans="1:7" s="87" customFormat="1" ht="12" customHeight="1" x14ac:dyDescent="0.25">
      <c r="B201" s="92"/>
      <c r="C201" s="93"/>
      <c r="D201" s="93"/>
      <c r="E201" s="93"/>
      <c r="F201" s="93"/>
      <c r="G201" s="382"/>
    </row>
    <row r="202" spans="1:7" s="87" customFormat="1" ht="12" customHeight="1" x14ac:dyDescent="0.25">
      <c r="A202" s="87">
        <v>306</v>
      </c>
      <c r="B202" s="94"/>
      <c r="C202" s="90" t="s">
        <v>1104</v>
      </c>
      <c r="D202" s="95" t="s">
        <v>66</v>
      </c>
      <c r="E202" s="96">
        <v>30</v>
      </c>
      <c r="F202" s="96"/>
      <c r="G202" s="383">
        <f>E202*F202</f>
        <v>0</v>
      </c>
    </row>
    <row r="203" spans="1:7" s="87" customFormat="1" ht="12" customHeight="1" x14ac:dyDescent="0.25">
      <c r="B203" s="92"/>
      <c r="C203" s="93"/>
      <c r="D203" s="93"/>
      <c r="E203" s="93"/>
      <c r="F203" s="93"/>
      <c r="G203" s="382"/>
    </row>
    <row r="204" spans="1:7" s="87" customFormat="1" ht="12" customHeight="1" x14ac:dyDescent="0.25">
      <c r="A204" s="87">
        <v>256</v>
      </c>
      <c r="B204" s="89" t="s">
        <v>950</v>
      </c>
      <c r="C204" s="90" t="s">
        <v>1105</v>
      </c>
      <c r="D204" s="91"/>
      <c r="E204" s="91"/>
      <c r="F204" s="91"/>
      <c r="G204" s="381"/>
    </row>
    <row r="205" spans="1:7" s="87" customFormat="1" ht="12" customHeight="1" x14ac:dyDescent="0.25">
      <c r="B205" s="92"/>
      <c r="C205" s="93"/>
      <c r="D205" s="93"/>
      <c r="E205" s="93"/>
      <c r="F205" s="93"/>
      <c r="G205" s="382"/>
    </row>
    <row r="206" spans="1:7" s="87" customFormat="1" ht="12" customHeight="1" x14ac:dyDescent="0.25">
      <c r="A206" s="87">
        <v>257</v>
      </c>
      <c r="B206" s="94"/>
      <c r="C206" s="90" t="s">
        <v>1106</v>
      </c>
      <c r="D206" s="91"/>
      <c r="E206" s="91"/>
      <c r="F206" s="91"/>
      <c r="G206" s="381"/>
    </row>
    <row r="207" spans="1:7" s="87" customFormat="1" ht="12" customHeight="1" x14ac:dyDescent="0.25">
      <c r="B207" s="92"/>
      <c r="C207" s="93"/>
      <c r="D207" s="93"/>
      <c r="E207" s="93"/>
      <c r="F207" s="93"/>
      <c r="G207" s="382"/>
    </row>
    <row r="208" spans="1:7" s="87" customFormat="1" ht="12" customHeight="1" x14ac:dyDescent="0.25">
      <c r="A208" s="87">
        <v>258</v>
      </c>
      <c r="B208" s="94"/>
      <c r="C208" s="90" t="s">
        <v>1107</v>
      </c>
      <c r="D208" s="95" t="s">
        <v>66</v>
      </c>
      <c r="E208" s="96">
        <v>75</v>
      </c>
      <c r="F208" s="96"/>
      <c r="G208" s="383">
        <f>E208*F208</f>
        <v>0</v>
      </c>
    </row>
    <row r="209" spans="1:7" s="87" customFormat="1" ht="12" customHeight="1" x14ac:dyDescent="0.25">
      <c r="B209" s="92"/>
      <c r="C209" s="93"/>
      <c r="D209" s="93"/>
      <c r="E209" s="93"/>
      <c r="F209" s="93"/>
      <c r="G209" s="382"/>
    </row>
    <row r="210" spans="1:7" s="87" customFormat="1" ht="12" customHeight="1" x14ac:dyDescent="0.25">
      <c r="A210" s="87">
        <v>302</v>
      </c>
      <c r="B210" s="94"/>
      <c r="C210" s="91"/>
      <c r="D210" s="91"/>
      <c r="E210" s="91"/>
      <c r="F210" s="91"/>
      <c r="G210" s="381"/>
    </row>
    <row r="211" spans="1:7" s="87" customFormat="1" ht="12" customHeight="1" x14ac:dyDescent="0.25">
      <c r="B211" s="92"/>
      <c r="C211" s="93"/>
      <c r="D211" s="93"/>
      <c r="E211" s="93"/>
      <c r="F211" s="93"/>
      <c r="G211" s="382"/>
    </row>
    <row r="212" spans="1:7" s="87" customFormat="1" ht="12" customHeight="1" x14ac:dyDescent="0.25">
      <c r="B212" s="94"/>
      <c r="C212" s="91"/>
      <c r="D212" s="91"/>
      <c r="E212" s="91"/>
      <c r="F212" s="91"/>
      <c r="G212" s="381"/>
    </row>
    <row r="213" spans="1:7" s="87" customFormat="1" ht="12" customHeight="1" x14ac:dyDescent="0.25">
      <c r="B213" s="92"/>
      <c r="C213" s="93"/>
      <c r="D213" s="93"/>
      <c r="E213" s="93"/>
      <c r="F213" s="93"/>
      <c r="G213" s="382"/>
    </row>
    <row r="214" spans="1:7" s="87" customFormat="1" ht="12" customHeight="1" x14ac:dyDescent="0.25">
      <c r="B214" s="94"/>
      <c r="C214" s="91"/>
      <c r="D214" s="91"/>
      <c r="E214" s="91"/>
      <c r="F214" s="91"/>
      <c r="G214" s="381"/>
    </row>
    <row r="215" spans="1:7" s="87" customFormat="1" ht="12" customHeight="1" x14ac:dyDescent="0.25">
      <c r="B215" s="92"/>
      <c r="C215" s="93"/>
      <c r="D215" s="93"/>
      <c r="E215" s="93"/>
      <c r="F215" s="93"/>
      <c r="G215" s="382"/>
    </row>
    <row r="216" spans="1:7" s="87" customFormat="1" ht="12" customHeight="1" x14ac:dyDescent="0.25">
      <c r="B216" s="94"/>
      <c r="C216" s="91"/>
      <c r="D216" s="91"/>
      <c r="E216" s="91"/>
      <c r="F216" s="91"/>
      <c r="G216" s="381"/>
    </row>
    <row r="217" spans="1:7" s="87" customFormat="1" ht="12" customHeight="1" x14ac:dyDescent="0.25">
      <c r="B217" s="92"/>
      <c r="C217" s="93"/>
      <c r="D217" s="93"/>
      <c r="E217" s="93"/>
      <c r="F217" s="93"/>
      <c r="G217" s="382"/>
    </row>
    <row r="218" spans="1:7" s="87" customFormat="1" ht="12" customHeight="1" x14ac:dyDescent="0.25">
      <c r="B218" s="94"/>
      <c r="C218" s="91"/>
      <c r="D218" s="91"/>
      <c r="E218" s="91"/>
      <c r="F218" s="91"/>
      <c r="G218" s="381"/>
    </row>
    <row r="219" spans="1:7" s="87" customFormat="1" ht="12" customHeight="1" x14ac:dyDescent="0.25">
      <c r="B219" s="92"/>
      <c r="C219" s="93"/>
      <c r="D219" s="93"/>
      <c r="E219" s="93"/>
      <c r="F219" s="93"/>
      <c r="G219" s="382"/>
    </row>
    <row r="220" spans="1:7" s="87" customFormat="1" ht="12" customHeight="1" x14ac:dyDescent="0.25">
      <c r="B220" s="94"/>
      <c r="C220" s="91"/>
      <c r="D220" s="91"/>
      <c r="E220" s="91"/>
      <c r="F220" s="91"/>
      <c r="G220" s="381"/>
    </row>
    <row r="221" spans="1:7" s="87" customFormat="1" ht="12" customHeight="1" x14ac:dyDescent="0.25">
      <c r="B221" s="92"/>
      <c r="C221" s="93"/>
      <c r="D221" s="93"/>
      <c r="E221" s="93"/>
      <c r="F221" s="93"/>
      <c r="G221" s="382"/>
    </row>
    <row r="222" spans="1:7" s="87" customFormat="1" ht="12" customHeight="1" x14ac:dyDescent="0.25">
      <c r="B222" s="94"/>
      <c r="C222" s="91"/>
      <c r="D222" s="91"/>
      <c r="E222" s="91"/>
      <c r="F222" s="91"/>
      <c r="G222" s="381"/>
    </row>
    <row r="223" spans="1:7" s="87" customFormat="1" ht="12" customHeight="1" x14ac:dyDescent="0.25">
      <c r="B223" s="92"/>
      <c r="C223" s="93"/>
      <c r="D223" s="93"/>
      <c r="E223" s="93"/>
      <c r="F223" s="93"/>
      <c r="G223" s="382"/>
    </row>
    <row r="224" spans="1:7" s="87" customFormat="1" ht="12" customHeight="1" x14ac:dyDescent="0.25">
      <c r="B224" s="94"/>
      <c r="C224" s="91"/>
      <c r="D224" s="91"/>
      <c r="E224" s="91"/>
      <c r="F224" s="91"/>
      <c r="G224" s="381"/>
    </row>
    <row r="225" spans="2:7" s="87" customFormat="1" ht="12" customHeight="1" x14ac:dyDescent="0.25">
      <c r="B225" s="92"/>
      <c r="C225" s="93"/>
      <c r="D225" s="93"/>
      <c r="E225" s="93"/>
      <c r="F225" s="93"/>
      <c r="G225" s="382"/>
    </row>
    <row r="226" spans="2:7" s="87" customFormat="1" ht="12" customHeight="1" x14ac:dyDescent="0.25">
      <c r="B226" s="94"/>
      <c r="C226" s="91"/>
      <c r="D226" s="91"/>
      <c r="E226" s="91"/>
      <c r="F226" s="91"/>
      <c r="G226" s="381"/>
    </row>
    <row r="227" spans="2:7" s="87" customFormat="1" ht="12" customHeight="1" x14ac:dyDescent="0.25">
      <c r="B227" s="92"/>
      <c r="C227" s="93"/>
      <c r="D227" s="93"/>
      <c r="E227" s="93"/>
      <c r="F227" s="93"/>
      <c r="G227" s="382"/>
    </row>
    <row r="228" spans="2:7" s="87" customFormat="1" ht="12" customHeight="1" x14ac:dyDescent="0.25">
      <c r="B228" s="94"/>
      <c r="C228" s="91"/>
      <c r="D228" s="91"/>
      <c r="E228" s="91"/>
      <c r="F228" s="91"/>
      <c r="G228" s="381"/>
    </row>
    <row r="229" spans="2:7" s="87" customFormat="1" ht="12" customHeight="1" x14ac:dyDescent="0.25">
      <c r="B229" s="92"/>
      <c r="C229" s="93"/>
      <c r="D229" s="93"/>
      <c r="E229" s="93"/>
      <c r="F229" s="93"/>
      <c r="G229" s="382"/>
    </row>
    <row r="230" spans="2:7" s="87" customFormat="1" ht="12" customHeight="1" x14ac:dyDescent="0.25">
      <c r="B230" s="94"/>
      <c r="C230" s="91"/>
      <c r="D230" s="91"/>
      <c r="E230" s="91"/>
      <c r="F230" s="91"/>
      <c r="G230" s="381"/>
    </row>
    <row r="231" spans="2:7" s="87" customFormat="1" ht="12" customHeight="1" x14ac:dyDescent="0.25">
      <c r="B231" s="92"/>
      <c r="C231" s="93"/>
      <c r="D231" s="93"/>
      <c r="E231" s="93"/>
      <c r="F231" s="93"/>
      <c r="G231" s="382"/>
    </row>
    <row r="232" spans="2:7" s="87" customFormat="1" ht="12" customHeight="1" x14ac:dyDescent="0.25">
      <c r="B232" s="94"/>
      <c r="C232" s="91"/>
      <c r="D232" s="91"/>
      <c r="E232" s="91"/>
      <c r="F232" s="91"/>
      <c r="G232" s="381"/>
    </row>
    <row r="233" spans="2:7" s="87" customFormat="1" ht="12" customHeight="1" x14ac:dyDescent="0.25">
      <c r="B233" s="92"/>
      <c r="C233" s="93"/>
      <c r="D233" s="93"/>
      <c r="E233" s="93"/>
      <c r="F233" s="93"/>
      <c r="G233" s="382"/>
    </row>
    <row r="234" spans="2:7" s="87" customFormat="1" ht="12" customHeight="1" x14ac:dyDescent="0.25">
      <c r="B234" s="94"/>
      <c r="C234" s="91"/>
      <c r="D234" s="91"/>
      <c r="E234" s="91"/>
      <c r="F234" s="91"/>
      <c r="G234" s="381"/>
    </row>
    <row r="235" spans="2:7" s="87" customFormat="1" ht="12" customHeight="1" x14ac:dyDescent="0.25">
      <c r="B235" s="92"/>
      <c r="C235" s="93"/>
      <c r="D235" s="93"/>
      <c r="E235" s="93"/>
      <c r="F235" s="93"/>
      <c r="G235" s="382"/>
    </row>
    <row r="236" spans="2:7" s="87" customFormat="1" ht="12" customHeight="1" x14ac:dyDescent="0.25">
      <c r="B236" s="94"/>
      <c r="C236" s="91"/>
      <c r="D236" s="91"/>
      <c r="E236" s="91"/>
      <c r="F236" s="91"/>
      <c r="G236" s="381"/>
    </row>
    <row r="237" spans="2:7" s="87" customFormat="1" ht="12" customHeight="1" x14ac:dyDescent="0.25">
      <c r="B237" s="92"/>
      <c r="C237" s="93"/>
      <c r="D237" s="93"/>
      <c r="E237" s="93"/>
      <c r="F237" s="93"/>
      <c r="G237" s="382"/>
    </row>
    <row r="238" spans="2:7" s="87" customFormat="1" ht="12" customHeight="1" x14ac:dyDescent="0.25">
      <c r="B238" s="94"/>
      <c r="C238" s="91"/>
      <c r="D238" s="91"/>
      <c r="E238" s="91"/>
      <c r="F238" s="91"/>
      <c r="G238" s="381"/>
    </row>
    <row r="239" spans="2:7" s="87" customFormat="1" ht="12" customHeight="1" x14ac:dyDescent="0.25">
      <c r="B239" s="92"/>
      <c r="C239" s="93"/>
      <c r="D239" s="93"/>
      <c r="E239" s="93"/>
      <c r="F239" s="93"/>
      <c r="G239" s="382"/>
    </row>
    <row r="240" spans="2:7" s="87" customFormat="1" ht="12" customHeight="1" x14ac:dyDescent="0.25">
      <c r="B240" s="94"/>
      <c r="C240" s="91"/>
      <c r="D240" s="91"/>
      <c r="E240" s="91"/>
      <c r="F240" s="91"/>
      <c r="G240" s="381"/>
    </row>
    <row r="241" spans="2:7" s="87" customFormat="1" ht="12" customHeight="1" x14ac:dyDescent="0.25">
      <c r="B241" s="92"/>
      <c r="C241" s="93"/>
      <c r="D241" s="93"/>
      <c r="E241" s="93"/>
      <c r="F241" s="93"/>
      <c r="G241" s="382"/>
    </row>
    <row r="242" spans="2:7" s="87" customFormat="1" ht="12" customHeight="1" x14ac:dyDescent="0.25">
      <c r="B242" s="94"/>
      <c r="C242" s="91"/>
      <c r="D242" s="91"/>
      <c r="E242" s="91"/>
      <c r="F242" s="91"/>
      <c r="G242" s="381"/>
    </row>
    <row r="243" spans="2:7" s="87" customFormat="1" ht="12" customHeight="1" x14ac:dyDescent="0.25">
      <c r="B243" s="92"/>
      <c r="C243" s="93"/>
      <c r="D243" s="93"/>
      <c r="E243" s="93"/>
      <c r="F243" s="93"/>
      <c r="G243" s="382"/>
    </row>
    <row r="244" spans="2:7" s="87" customFormat="1" ht="12" customHeight="1" x14ac:dyDescent="0.25">
      <c r="B244" s="94"/>
      <c r="C244" s="91"/>
      <c r="D244" s="91"/>
      <c r="E244" s="91"/>
      <c r="F244" s="91"/>
      <c r="G244" s="381"/>
    </row>
    <row r="245" spans="2:7" s="87" customFormat="1" ht="12" customHeight="1" x14ac:dyDescent="0.25">
      <c r="B245" s="92"/>
      <c r="C245" s="93"/>
      <c r="D245" s="93"/>
      <c r="E245" s="93"/>
      <c r="F245" s="93"/>
      <c r="G245" s="382"/>
    </row>
    <row r="246" spans="2:7" s="87" customFormat="1" ht="12" customHeight="1" x14ac:dyDescent="0.25">
      <c r="B246" s="94"/>
      <c r="C246" s="91"/>
      <c r="D246" s="91"/>
      <c r="E246" s="91"/>
      <c r="F246" s="91"/>
      <c r="G246" s="381"/>
    </row>
    <row r="247" spans="2:7" s="87" customFormat="1" ht="12" customHeight="1" x14ac:dyDescent="0.25">
      <c r="B247" s="92"/>
      <c r="C247" s="93"/>
      <c r="D247" s="93"/>
      <c r="E247" s="93"/>
      <c r="F247" s="93"/>
      <c r="G247" s="382"/>
    </row>
    <row r="248" spans="2:7" s="87" customFormat="1" ht="12" customHeight="1" x14ac:dyDescent="0.25">
      <c r="B248" s="94"/>
      <c r="C248" s="91"/>
      <c r="D248" s="91"/>
      <c r="E248" s="91"/>
      <c r="F248" s="91"/>
      <c r="G248" s="381"/>
    </row>
    <row r="249" spans="2:7" s="87" customFormat="1" ht="12" customHeight="1" x14ac:dyDescent="0.25">
      <c r="B249" s="92"/>
      <c r="C249" s="93"/>
      <c r="D249" s="93"/>
      <c r="E249" s="93"/>
      <c r="F249" s="93"/>
      <c r="G249" s="382"/>
    </row>
    <row r="250" spans="2:7" s="87" customFormat="1" ht="12" customHeight="1" x14ac:dyDescent="0.25">
      <c r="B250" s="94"/>
      <c r="C250" s="91"/>
      <c r="D250" s="91"/>
      <c r="E250" s="91"/>
      <c r="F250" s="91"/>
      <c r="G250" s="381"/>
    </row>
    <row r="251" spans="2:7" s="87" customFormat="1" ht="12" customHeight="1" x14ac:dyDescent="0.25">
      <c r="B251" s="92"/>
      <c r="C251" s="93"/>
      <c r="D251" s="93"/>
      <c r="E251" s="93"/>
      <c r="F251" s="93"/>
      <c r="G251" s="382"/>
    </row>
    <row r="252" spans="2:7" s="87" customFormat="1" ht="12" customHeight="1" x14ac:dyDescent="0.25">
      <c r="B252" s="94"/>
      <c r="C252" s="91"/>
      <c r="D252" s="91"/>
      <c r="E252" s="91"/>
      <c r="F252" s="91"/>
      <c r="G252" s="381"/>
    </row>
    <row r="253" spans="2:7" s="87" customFormat="1" ht="12" customHeight="1" x14ac:dyDescent="0.25">
      <c r="B253" s="92"/>
      <c r="C253" s="93"/>
      <c r="D253" s="93"/>
      <c r="E253" s="93"/>
      <c r="F253" s="93"/>
      <c r="G253" s="382"/>
    </row>
    <row r="254" spans="2:7" s="87" customFormat="1" ht="12" customHeight="1" x14ac:dyDescent="0.25">
      <c r="B254" s="94"/>
      <c r="C254" s="91"/>
      <c r="D254" s="91"/>
      <c r="E254" s="91"/>
      <c r="F254" s="91"/>
      <c r="G254" s="381"/>
    </row>
    <row r="255" spans="2:7" s="87" customFormat="1" ht="12" customHeight="1" x14ac:dyDescent="0.25">
      <c r="B255" s="92"/>
      <c r="C255" s="93"/>
      <c r="D255" s="93"/>
      <c r="E255" s="93"/>
      <c r="F255" s="93"/>
      <c r="G255" s="382"/>
    </row>
    <row r="256" spans="2:7" s="87" customFormat="1" ht="12" customHeight="1" x14ac:dyDescent="0.25">
      <c r="B256" s="94"/>
      <c r="C256" s="91"/>
      <c r="D256" s="91"/>
      <c r="E256" s="91"/>
      <c r="F256" s="91"/>
      <c r="G256" s="381"/>
    </row>
    <row r="257" spans="1:7" s="87" customFormat="1" ht="12" customHeight="1" x14ac:dyDescent="0.25">
      <c r="B257" s="92"/>
      <c r="C257" s="93"/>
      <c r="D257" s="93"/>
      <c r="E257" s="93"/>
      <c r="F257" s="93"/>
      <c r="G257" s="382"/>
    </row>
    <row r="258" spans="1:7" s="97" customFormat="1" ht="20.100000000000001" customHeight="1" x14ac:dyDescent="0.25">
      <c r="B258" s="98" t="s">
        <v>54</v>
      </c>
      <c r="C258" s="99"/>
      <c r="D258" s="99"/>
      <c r="E258" s="99"/>
      <c r="F258" s="99"/>
      <c r="G258" s="384">
        <f>SUM(G198:G257)</f>
        <v>0</v>
      </c>
    </row>
    <row r="259" spans="1:7" s="86" customFormat="1" ht="12" customHeight="1" x14ac:dyDescent="0.2">
      <c r="D259" s="100"/>
      <c r="G259" s="379"/>
    </row>
    <row r="260" spans="1:7" s="106" customFormat="1" ht="15" customHeight="1" x14ac:dyDescent="0.2">
      <c r="B260" s="107" t="s">
        <v>1067</v>
      </c>
      <c r="G260" s="388"/>
    </row>
    <row r="261" spans="1:7" s="106" customFormat="1" ht="15" customHeight="1" x14ac:dyDescent="0.2">
      <c r="B261" s="108" t="s">
        <v>1068</v>
      </c>
      <c r="G261" s="388"/>
    </row>
    <row r="262" spans="1:7" s="86" customFormat="1" ht="15" customHeight="1" x14ac:dyDescent="0.2">
      <c r="G262" s="379"/>
    </row>
    <row r="263" spans="1:7" s="87" customFormat="1" ht="15.4" customHeight="1" x14ac:dyDescent="0.25">
      <c r="B263" s="88" t="s">
        <v>155</v>
      </c>
      <c r="C263" s="88" t="s">
        <v>156</v>
      </c>
      <c r="D263" s="88" t="s">
        <v>157</v>
      </c>
      <c r="E263" s="88" t="s">
        <v>158</v>
      </c>
      <c r="F263" s="88" t="s">
        <v>159</v>
      </c>
      <c r="G263" s="380" t="s">
        <v>1309</v>
      </c>
    </row>
    <row r="264" spans="1:7" s="87" customFormat="1" ht="12" customHeight="1" x14ac:dyDescent="0.25">
      <c r="A264" s="87">
        <v>259</v>
      </c>
      <c r="B264" s="89" t="s">
        <v>954</v>
      </c>
      <c r="C264" s="90" t="s">
        <v>955</v>
      </c>
      <c r="D264" s="91"/>
      <c r="E264" s="91"/>
      <c r="F264" s="91"/>
      <c r="G264" s="381"/>
    </row>
    <row r="265" spans="1:7" s="87" customFormat="1" ht="12" customHeight="1" x14ac:dyDescent="0.25">
      <c r="B265" s="92"/>
      <c r="C265" s="93"/>
      <c r="D265" s="93"/>
      <c r="E265" s="93"/>
      <c r="F265" s="93"/>
      <c r="G265" s="382"/>
    </row>
    <row r="266" spans="1:7" s="87" customFormat="1" ht="12" customHeight="1" x14ac:dyDescent="0.25">
      <c r="A266" s="87">
        <v>260</v>
      </c>
      <c r="B266" s="89" t="s">
        <v>956</v>
      </c>
      <c r="C266" s="90" t="s">
        <v>957</v>
      </c>
      <c r="D266" s="91"/>
      <c r="E266" s="91"/>
      <c r="F266" s="91"/>
      <c r="G266" s="381"/>
    </row>
    <row r="267" spans="1:7" s="87" customFormat="1" ht="12" customHeight="1" x14ac:dyDescent="0.25">
      <c r="B267" s="92"/>
      <c r="C267" s="93"/>
      <c r="D267" s="93"/>
      <c r="E267" s="93"/>
      <c r="F267" s="93"/>
      <c r="G267" s="382"/>
    </row>
    <row r="268" spans="1:7" s="87" customFormat="1" ht="12" customHeight="1" x14ac:dyDescent="0.25">
      <c r="A268" s="87">
        <v>261</v>
      </c>
      <c r="B268" s="94"/>
      <c r="C268" s="90" t="s">
        <v>1108</v>
      </c>
      <c r="D268" s="91"/>
      <c r="E268" s="91"/>
      <c r="F268" s="91"/>
      <c r="G268" s="381"/>
    </row>
    <row r="269" spans="1:7" s="87" customFormat="1" ht="12" customHeight="1" x14ac:dyDescent="0.25">
      <c r="B269" s="92"/>
      <c r="C269" s="93"/>
      <c r="D269" s="93"/>
      <c r="E269" s="93"/>
      <c r="F269" s="93"/>
      <c r="G269" s="382"/>
    </row>
    <row r="270" spans="1:7" s="87" customFormat="1" ht="12" customHeight="1" x14ac:dyDescent="0.25">
      <c r="A270" s="87">
        <v>262</v>
      </c>
      <c r="B270" s="94"/>
      <c r="C270" s="90" t="s">
        <v>1109</v>
      </c>
      <c r="D270" s="95" t="s">
        <v>347</v>
      </c>
      <c r="E270" s="96">
        <v>15</v>
      </c>
      <c r="F270" s="96"/>
      <c r="G270" s="383">
        <f>E270*F270</f>
        <v>0</v>
      </c>
    </row>
    <row r="271" spans="1:7" s="87" customFormat="1" ht="12" customHeight="1" x14ac:dyDescent="0.25">
      <c r="B271" s="92"/>
      <c r="C271" s="93"/>
      <c r="D271" s="93"/>
      <c r="E271" s="93"/>
      <c r="F271" s="93"/>
      <c r="G271" s="382"/>
    </row>
    <row r="272" spans="1:7" s="87" customFormat="1" ht="12" customHeight="1" x14ac:dyDescent="0.25">
      <c r="A272" s="87">
        <v>263</v>
      </c>
      <c r="B272" s="94"/>
      <c r="C272" s="90" t="s">
        <v>1110</v>
      </c>
      <c r="D272" s="91"/>
      <c r="E272" s="91"/>
      <c r="F272" s="91"/>
      <c r="G272" s="381"/>
    </row>
    <row r="273" spans="1:7" s="87" customFormat="1" ht="12" customHeight="1" x14ac:dyDescent="0.25">
      <c r="B273" s="92"/>
      <c r="C273" s="93"/>
      <c r="D273" s="93"/>
      <c r="E273" s="93"/>
      <c r="F273" s="93"/>
      <c r="G273" s="382"/>
    </row>
    <row r="274" spans="1:7" s="87" customFormat="1" ht="12" customHeight="1" x14ac:dyDescent="0.25">
      <c r="A274" s="87">
        <v>264</v>
      </c>
      <c r="B274" s="94"/>
      <c r="C274" s="90" t="s">
        <v>1109</v>
      </c>
      <c r="D274" s="95" t="s">
        <v>347</v>
      </c>
      <c r="E274" s="96">
        <v>2</v>
      </c>
      <c r="F274" s="96"/>
      <c r="G274" s="383">
        <f>E274*F274</f>
        <v>0</v>
      </c>
    </row>
    <row r="275" spans="1:7" s="87" customFormat="1" ht="12" customHeight="1" x14ac:dyDescent="0.25">
      <c r="B275" s="92"/>
      <c r="C275" s="93"/>
      <c r="D275" s="93"/>
      <c r="E275" s="93"/>
      <c r="F275" s="93"/>
      <c r="G275" s="382"/>
    </row>
    <row r="276" spans="1:7" s="87" customFormat="1" ht="12" customHeight="1" x14ac:dyDescent="0.25">
      <c r="A276" s="87">
        <v>265</v>
      </c>
      <c r="B276" s="94"/>
      <c r="C276" s="90" t="s">
        <v>1111</v>
      </c>
      <c r="D276" s="91"/>
      <c r="E276" s="91"/>
      <c r="F276" s="91"/>
      <c r="G276" s="381"/>
    </row>
    <row r="277" spans="1:7" s="87" customFormat="1" ht="12" customHeight="1" x14ac:dyDescent="0.25">
      <c r="B277" s="92"/>
      <c r="C277" s="93"/>
      <c r="D277" s="93"/>
      <c r="E277" s="93"/>
      <c r="F277" s="93"/>
      <c r="G277" s="382"/>
    </row>
    <row r="278" spans="1:7" s="87" customFormat="1" ht="12" customHeight="1" x14ac:dyDescent="0.25">
      <c r="A278" s="87">
        <v>266</v>
      </c>
      <c r="B278" s="94"/>
      <c r="C278" s="90" t="s">
        <v>1109</v>
      </c>
      <c r="D278" s="95" t="s">
        <v>347</v>
      </c>
      <c r="E278" s="96">
        <v>1</v>
      </c>
      <c r="F278" s="96"/>
      <c r="G278" s="383">
        <f>E278*F278</f>
        <v>0</v>
      </c>
    </row>
    <row r="279" spans="1:7" s="87" customFormat="1" ht="12" customHeight="1" x14ac:dyDescent="0.25">
      <c r="B279" s="92"/>
      <c r="C279" s="93"/>
      <c r="D279" s="93"/>
      <c r="E279" s="93"/>
      <c r="F279" s="93"/>
      <c r="G279" s="382"/>
    </row>
    <row r="280" spans="1:7" s="87" customFormat="1" ht="12" customHeight="1" x14ac:dyDescent="0.25">
      <c r="A280" s="87">
        <v>267</v>
      </c>
      <c r="B280" s="89" t="s">
        <v>1112</v>
      </c>
      <c r="C280" s="90" t="s">
        <v>1084</v>
      </c>
      <c r="D280" s="91"/>
      <c r="E280" s="91"/>
      <c r="F280" s="91"/>
      <c r="G280" s="381"/>
    </row>
    <row r="281" spans="1:7" s="87" customFormat="1" ht="12" customHeight="1" x14ac:dyDescent="0.25">
      <c r="B281" s="92"/>
      <c r="C281" s="93"/>
      <c r="D281" s="93"/>
      <c r="E281" s="93"/>
      <c r="F281" s="93"/>
      <c r="G281" s="382"/>
    </row>
    <row r="282" spans="1:7" s="87" customFormat="1" ht="12" customHeight="1" x14ac:dyDescent="0.25">
      <c r="A282" s="87">
        <v>268</v>
      </c>
      <c r="B282" s="94"/>
      <c r="C282" s="90" t="s">
        <v>1113</v>
      </c>
      <c r="D282" s="91"/>
      <c r="E282" s="91"/>
      <c r="F282" s="91"/>
      <c r="G282" s="381"/>
    </row>
    <row r="283" spans="1:7" s="87" customFormat="1" ht="12" customHeight="1" x14ac:dyDescent="0.25">
      <c r="B283" s="92"/>
      <c r="C283" s="93"/>
      <c r="D283" s="93"/>
      <c r="E283" s="93"/>
      <c r="F283" s="93"/>
      <c r="G283" s="382"/>
    </row>
    <row r="284" spans="1:7" s="87" customFormat="1" ht="48" customHeight="1" x14ac:dyDescent="0.25">
      <c r="A284" s="87">
        <v>269</v>
      </c>
      <c r="B284" s="94"/>
      <c r="C284" s="90" t="s">
        <v>1114</v>
      </c>
      <c r="D284" s="95" t="s">
        <v>75</v>
      </c>
      <c r="E284" s="96">
        <v>22</v>
      </c>
      <c r="F284" s="96"/>
      <c r="G284" s="383">
        <f>E284*F284</f>
        <v>0</v>
      </c>
    </row>
    <row r="285" spans="1:7" s="87" customFormat="1" ht="12" customHeight="1" x14ac:dyDescent="0.25">
      <c r="B285" s="92"/>
      <c r="C285" s="93"/>
      <c r="D285" s="93"/>
      <c r="E285" s="93"/>
      <c r="F285" s="93"/>
      <c r="G285" s="382"/>
    </row>
    <row r="286" spans="1:7" s="87" customFormat="1" ht="12" customHeight="1" x14ac:dyDescent="0.25">
      <c r="A286" s="87">
        <v>303</v>
      </c>
      <c r="B286" s="94"/>
      <c r="C286" s="91"/>
      <c r="D286" s="91"/>
      <c r="E286" s="91"/>
      <c r="F286" s="91"/>
      <c r="G286" s="381"/>
    </row>
    <row r="287" spans="1:7" s="87" customFormat="1" ht="12" customHeight="1" x14ac:dyDescent="0.25">
      <c r="B287" s="92"/>
      <c r="C287" s="93"/>
      <c r="D287" s="93"/>
      <c r="E287" s="93"/>
      <c r="F287" s="93"/>
      <c r="G287" s="382"/>
    </row>
    <row r="288" spans="1:7" s="87" customFormat="1" ht="12" customHeight="1" x14ac:dyDescent="0.25">
      <c r="B288" s="94"/>
      <c r="C288" s="91"/>
      <c r="D288" s="91"/>
      <c r="E288" s="91"/>
      <c r="F288" s="91"/>
      <c r="G288" s="381"/>
    </row>
    <row r="289" spans="2:7" s="87" customFormat="1" ht="12" customHeight="1" x14ac:dyDescent="0.25">
      <c r="B289" s="92"/>
      <c r="C289" s="93"/>
      <c r="D289" s="93"/>
      <c r="E289" s="93"/>
      <c r="F289" s="93"/>
      <c r="G289" s="382"/>
    </row>
    <row r="290" spans="2:7" s="87" customFormat="1" ht="12" customHeight="1" x14ac:dyDescent="0.25">
      <c r="B290" s="94"/>
      <c r="C290" s="91"/>
      <c r="D290" s="91"/>
      <c r="E290" s="91"/>
      <c r="F290" s="91"/>
      <c r="G290" s="381"/>
    </row>
    <row r="291" spans="2:7" s="87" customFormat="1" ht="12" customHeight="1" x14ac:dyDescent="0.25">
      <c r="B291" s="92"/>
      <c r="C291" s="93"/>
      <c r="D291" s="93"/>
      <c r="E291" s="93"/>
      <c r="F291" s="93"/>
      <c r="G291" s="382"/>
    </row>
    <row r="292" spans="2:7" s="87" customFormat="1" ht="12" customHeight="1" x14ac:dyDescent="0.25">
      <c r="B292" s="94"/>
      <c r="C292" s="91"/>
      <c r="D292" s="91"/>
      <c r="E292" s="91"/>
      <c r="F292" s="91"/>
      <c r="G292" s="381"/>
    </row>
    <row r="293" spans="2:7" s="87" customFormat="1" ht="12" customHeight="1" x14ac:dyDescent="0.25">
      <c r="B293" s="92"/>
      <c r="C293" s="93"/>
      <c r="D293" s="93"/>
      <c r="E293" s="93"/>
      <c r="F293" s="93"/>
      <c r="G293" s="382"/>
    </row>
    <row r="294" spans="2:7" s="87" customFormat="1" ht="12" customHeight="1" x14ac:dyDescent="0.25">
      <c r="B294" s="94"/>
      <c r="C294" s="91"/>
      <c r="D294" s="91"/>
      <c r="E294" s="91"/>
      <c r="F294" s="91"/>
      <c r="G294" s="381"/>
    </row>
    <row r="295" spans="2:7" s="87" customFormat="1" ht="12" customHeight="1" x14ac:dyDescent="0.25">
      <c r="B295" s="92"/>
      <c r="C295" s="93"/>
      <c r="D295" s="93"/>
      <c r="E295" s="93"/>
      <c r="F295" s="93"/>
      <c r="G295" s="382"/>
    </row>
    <row r="296" spans="2:7" s="87" customFormat="1" ht="12" customHeight="1" x14ac:dyDescent="0.25">
      <c r="B296" s="94"/>
      <c r="C296" s="91"/>
      <c r="D296" s="91"/>
      <c r="E296" s="91"/>
      <c r="F296" s="91"/>
      <c r="G296" s="381"/>
    </row>
    <row r="297" spans="2:7" s="87" customFormat="1" ht="12" customHeight="1" x14ac:dyDescent="0.25">
      <c r="B297" s="92"/>
      <c r="C297" s="93"/>
      <c r="D297" s="93"/>
      <c r="E297" s="93"/>
      <c r="F297" s="93"/>
      <c r="G297" s="382"/>
    </row>
    <row r="298" spans="2:7" s="87" customFormat="1" ht="12" customHeight="1" x14ac:dyDescent="0.25">
      <c r="B298" s="94"/>
      <c r="C298" s="91"/>
      <c r="D298" s="91"/>
      <c r="E298" s="91"/>
      <c r="F298" s="91"/>
      <c r="G298" s="381"/>
    </row>
    <row r="299" spans="2:7" s="87" customFormat="1" ht="12" customHeight="1" x14ac:dyDescent="0.25">
      <c r="B299" s="92"/>
      <c r="C299" s="93"/>
      <c r="D299" s="93"/>
      <c r="E299" s="93"/>
      <c r="F299" s="93"/>
      <c r="G299" s="382"/>
    </row>
    <row r="300" spans="2:7" s="87" customFormat="1" ht="12" customHeight="1" x14ac:dyDescent="0.25">
      <c r="B300" s="94"/>
      <c r="C300" s="91"/>
      <c r="D300" s="91"/>
      <c r="E300" s="91"/>
      <c r="F300" s="91"/>
      <c r="G300" s="381"/>
    </row>
    <row r="301" spans="2:7" s="87" customFormat="1" ht="12" customHeight="1" x14ac:dyDescent="0.25">
      <c r="B301" s="92"/>
      <c r="C301" s="93"/>
      <c r="D301" s="93"/>
      <c r="E301" s="93"/>
      <c r="F301" s="93"/>
      <c r="G301" s="382"/>
    </row>
    <row r="302" spans="2:7" s="87" customFormat="1" ht="12" customHeight="1" x14ac:dyDescent="0.25">
      <c r="B302" s="94"/>
      <c r="C302" s="91"/>
      <c r="D302" s="91"/>
      <c r="E302" s="91"/>
      <c r="F302" s="91"/>
      <c r="G302" s="381"/>
    </row>
    <row r="303" spans="2:7" s="87" customFormat="1" ht="12" customHeight="1" x14ac:dyDescent="0.25">
      <c r="B303" s="92"/>
      <c r="C303" s="93"/>
      <c r="D303" s="93"/>
      <c r="E303" s="93"/>
      <c r="F303" s="93"/>
      <c r="G303" s="382"/>
    </row>
    <row r="304" spans="2:7" s="87" customFormat="1" ht="12" customHeight="1" x14ac:dyDescent="0.25">
      <c r="B304" s="94"/>
      <c r="C304" s="91"/>
      <c r="D304" s="91"/>
      <c r="E304" s="91"/>
      <c r="F304" s="91"/>
      <c r="G304" s="381"/>
    </row>
    <row r="305" spans="2:7" s="87" customFormat="1" ht="12" customHeight="1" x14ac:dyDescent="0.25">
      <c r="B305" s="92"/>
      <c r="C305" s="93"/>
      <c r="D305" s="93"/>
      <c r="E305" s="93"/>
      <c r="F305" s="93"/>
      <c r="G305" s="382"/>
    </row>
    <row r="306" spans="2:7" s="87" customFormat="1" ht="12" customHeight="1" x14ac:dyDescent="0.25">
      <c r="B306" s="94"/>
      <c r="C306" s="91"/>
      <c r="D306" s="91"/>
      <c r="E306" s="91"/>
      <c r="F306" s="91"/>
      <c r="G306" s="381"/>
    </row>
    <row r="307" spans="2:7" s="87" customFormat="1" ht="12" customHeight="1" x14ac:dyDescent="0.25">
      <c r="B307" s="92"/>
      <c r="C307" s="93"/>
      <c r="D307" s="93"/>
      <c r="E307" s="93"/>
      <c r="F307" s="93"/>
      <c r="G307" s="382"/>
    </row>
    <row r="308" spans="2:7" s="87" customFormat="1" ht="12" customHeight="1" x14ac:dyDescent="0.25">
      <c r="B308" s="94"/>
      <c r="C308" s="91"/>
      <c r="D308" s="91"/>
      <c r="E308" s="91"/>
      <c r="F308" s="91"/>
      <c r="G308" s="381"/>
    </row>
    <row r="309" spans="2:7" s="87" customFormat="1" ht="12" customHeight="1" x14ac:dyDescent="0.25">
      <c r="B309" s="92"/>
      <c r="C309" s="93"/>
      <c r="D309" s="93"/>
      <c r="E309" s="93"/>
      <c r="F309" s="93"/>
      <c r="G309" s="382"/>
    </row>
    <row r="310" spans="2:7" s="87" customFormat="1" ht="12" customHeight="1" x14ac:dyDescent="0.25">
      <c r="B310" s="94"/>
      <c r="C310" s="91"/>
      <c r="D310" s="91"/>
      <c r="E310" s="91"/>
      <c r="F310" s="91"/>
      <c r="G310" s="381"/>
    </row>
    <row r="311" spans="2:7" s="87" customFormat="1" ht="12" customHeight="1" x14ac:dyDescent="0.25">
      <c r="B311" s="92"/>
      <c r="C311" s="93"/>
      <c r="D311" s="93"/>
      <c r="E311" s="93"/>
      <c r="F311" s="93"/>
      <c r="G311" s="382"/>
    </row>
    <row r="312" spans="2:7" s="87" customFormat="1" ht="12" customHeight="1" x14ac:dyDescent="0.25">
      <c r="B312" s="94"/>
      <c r="C312" s="91"/>
      <c r="D312" s="91"/>
      <c r="E312" s="91"/>
      <c r="F312" s="91"/>
      <c r="G312" s="381"/>
    </row>
    <row r="313" spans="2:7" s="87" customFormat="1" ht="12" customHeight="1" x14ac:dyDescent="0.25">
      <c r="B313" s="92"/>
      <c r="C313" s="93"/>
      <c r="D313" s="93"/>
      <c r="E313" s="93"/>
      <c r="F313" s="93"/>
      <c r="G313" s="382"/>
    </row>
    <row r="314" spans="2:7" s="87" customFormat="1" ht="12" customHeight="1" x14ac:dyDescent="0.25">
      <c r="B314" s="94"/>
      <c r="C314" s="91"/>
      <c r="D314" s="91"/>
      <c r="E314" s="91"/>
      <c r="F314" s="91"/>
      <c r="G314" s="381"/>
    </row>
    <row r="315" spans="2:7" s="87" customFormat="1" ht="12" customHeight="1" x14ac:dyDescent="0.25">
      <c r="B315" s="92"/>
      <c r="C315" s="93"/>
      <c r="D315" s="93"/>
      <c r="E315" s="93"/>
      <c r="F315" s="93"/>
      <c r="G315" s="382"/>
    </row>
    <row r="316" spans="2:7" s="87" customFormat="1" ht="12" customHeight="1" x14ac:dyDescent="0.25">
      <c r="B316" s="94"/>
      <c r="C316" s="91"/>
      <c r="D316" s="91"/>
      <c r="E316" s="91"/>
      <c r="F316" s="91"/>
      <c r="G316" s="381"/>
    </row>
    <row r="317" spans="2:7" s="87" customFormat="1" ht="12" customHeight="1" x14ac:dyDescent="0.25">
      <c r="B317" s="92"/>
      <c r="C317" s="93"/>
      <c r="D317" s="93"/>
      <c r="E317" s="93"/>
      <c r="F317" s="93"/>
      <c r="G317" s="382"/>
    </row>
    <row r="318" spans="2:7" s="87" customFormat="1" ht="12" customHeight="1" x14ac:dyDescent="0.25">
      <c r="B318" s="94"/>
      <c r="C318" s="91"/>
      <c r="D318" s="91"/>
      <c r="E318" s="91"/>
      <c r="F318" s="91"/>
      <c r="G318" s="381"/>
    </row>
    <row r="319" spans="2:7" s="87" customFormat="1" ht="12" customHeight="1" x14ac:dyDescent="0.25">
      <c r="B319" s="92"/>
      <c r="C319" s="93"/>
      <c r="D319" s="93"/>
      <c r="E319" s="93"/>
      <c r="F319" s="93"/>
      <c r="G319" s="382"/>
    </row>
    <row r="320" spans="2:7" s="87" customFormat="1" ht="12" customHeight="1" x14ac:dyDescent="0.25">
      <c r="B320" s="94"/>
      <c r="C320" s="91"/>
      <c r="D320" s="91"/>
      <c r="E320" s="91"/>
      <c r="F320" s="91"/>
      <c r="G320" s="381"/>
    </row>
    <row r="321" spans="1:7" s="87" customFormat="1" ht="12" customHeight="1" x14ac:dyDescent="0.25">
      <c r="B321" s="92"/>
      <c r="C321" s="93"/>
      <c r="D321" s="93"/>
      <c r="E321" s="93"/>
      <c r="F321" s="93"/>
      <c r="G321" s="382"/>
    </row>
    <row r="322" spans="1:7" s="87" customFormat="1" ht="12" customHeight="1" x14ac:dyDescent="0.25">
      <c r="B322" s="94"/>
      <c r="C322" s="91"/>
      <c r="D322" s="91"/>
      <c r="E322" s="91"/>
      <c r="F322" s="91"/>
      <c r="G322" s="381"/>
    </row>
    <row r="323" spans="1:7" s="87" customFormat="1" ht="12" customHeight="1" x14ac:dyDescent="0.25">
      <c r="B323" s="92"/>
      <c r="C323" s="93"/>
      <c r="D323" s="93"/>
      <c r="E323" s="93"/>
      <c r="F323" s="93"/>
      <c r="G323" s="382"/>
    </row>
    <row r="324" spans="1:7" s="87" customFormat="1" ht="12" customHeight="1" x14ac:dyDescent="0.25">
      <c r="B324" s="94"/>
      <c r="C324" s="91"/>
      <c r="D324" s="91"/>
      <c r="E324" s="91"/>
      <c r="F324" s="91"/>
      <c r="G324" s="381"/>
    </row>
    <row r="325" spans="1:7" s="87" customFormat="1" ht="12" customHeight="1" x14ac:dyDescent="0.25">
      <c r="B325" s="92"/>
      <c r="C325" s="93"/>
      <c r="D325" s="93"/>
      <c r="E325" s="93"/>
      <c r="F325" s="93"/>
      <c r="G325" s="382"/>
    </row>
    <row r="326" spans="1:7" s="87" customFormat="1" ht="12" customHeight="1" x14ac:dyDescent="0.25">
      <c r="B326" s="94"/>
      <c r="C326" s="91"/>
      <c r="D326" s="91"/>
      <c r="E326" s="91"/>
      <c r="F326" s="91"/>
      <c r="G326" s="381"/>
    </row>
    <row r="327" spans="1:7" s="87" customFormat="1" ht="12" customHeight="1" x14ac:dyDescent="0.25">
      <c r="B327" s="92"/>
      <c r="C327" s="93"/>
      <c r="D327" s="93"/>
      <c r="E327" s="93"/>
      <c r="F327" s="93"/>
      <c r="G327" s="382"/>
    </row>
    <row r="328" spans="1:7" s="97" customFormat="1" ht="20.100000000000001" customHeight="1" x14ac:dyDescent="0.25">
      <c r="B328" s="98" t="s">
        <v>54</v>
      </c>
      <c r="C328" s="99"/>
      <c r="D328" s="99"/>
      <c r="E328" s="99"/>
      <c r="F328" s="99"/>
      <c r="G328" s="384">
        <f>SUM(G270:G327)</f>
        <v>0</v>
      </c>
    </row>
    <row r="329" spans="1:7" s="86" customFormat="1" ht="12" customHeight="1" x14ac:dyDescent="0.2">
      <c r="D329" s="100"/>
      <c r="G329" s="379"/>
    </row>
    <row r="330" spans="1:7" s="106" customFormat="1" ht="15" customHeight="1" x14ac:dyDescent="0.2">
      <c r="B330" s="107" t="s">
        <v>1067</v>
      </c>
      <c r="G330" s="388"/>
    </row>
    <row r="331" spans="1:7" s="106" customFormat="1" ht="15" customHeight="1" x14ac:dyDescent="0.2">
      <c r="B331" s="108" t="s">
        <v>1068</v>
      </c>
      <c r="G331" s="388"/>
    </row>
    <row r="332" spans="1:7" s="86" customFormat="1" ht="15" customHeight="1" x14ac:dyDescent="0.2">
      <c r="G332" s="379"/>
    </row>
    <row r="333" spans="1:7" s="87" customFormat="1" ht="15.4" customHeight="1" x14ac:dyDescent="0.25">
      <c r="B333" s="88" t="s">
        <v>155</v>
      </c>
      <c r="C333" s="88" t="s">
        <v>156</v>
      </c>
      <c r="D333" s="88" t="s">
        <v>157</v>
      </c>
      <c r="E333" s="88" t="s">
        <v>158</v>
      </c>
      <c r="F333" s="88" t="s">
        <v>159</v>
      </c>
      <c r="G333" s="380" t="s">
        <v>1309</v>
      </c>
    </row>
    <row r="334" spans="1:7" s="87" customFormat="1" ht="12" customHeight="1" x14ac:dyDescent="0.25">
      <c r="A334" s="87">
        <v>270</v>
      </c>
      <c r="B334" s="89" t="s">
        <v>1115</v>
      </c>
      <c r="C334" s="90" t="s">
        <v>969</v>
      </c>
      <c r="D334" s="91"/>
      <c r="E334" s="91"/>
      <c r="F334" s="91"/>
      <c r="G334" s="381"/>
    </row>
    <row r="335" spans="1:7" s="87" customFormat="1" ht="12" customHeight="1" x14ac:dyDescent="0.25">
      <c r="B335" s="92"/>
      <c r="C335" s="93"/>
      <c r="D335" s="93"/>
      <c r="E335" s="93"/>
      <c r="F335" s="93"/>
      <c r="G335" s="382"/>
    </row>
    <row r="336" spans="1:7" s="87" customFormat="1" ht="12" customHeight="1" x14ac:dyDescent="0.25">
      <c r="A336" s="87">
        <v>271</v>
      </c>
      <c r="B336" s="89" t="s">
        <v>970</v>
      </c>
      <c r="C336" s="90" t="s">
        <v>971</v>
      </c>
      <c r="D336" s="91"/>
      <c r="E336" s="91"/>
      <c r="F336" s="91"/>
      <c r="G336" s="381"/>
    </row>
    <row r="337" spans="1:7" s="87" customFormat="1" ht="12" customHeight="1" x14ac:dyDescent="0.25">
      <c r="B337" s="92"/>
      <c r="C337" s="93"/>
      <c r="D337" s="93"/>
      <c r="E337" s="93"/>
      <c r="F337" s="93"/>
      <c r="G337" s="382"/>
    </row>
    <row r="338" spans="1:7" s="87" customFormat="1" ht="12" customHeight="1" x14ac:dyDescent="0.25">
      <c r="A338" s="87">
        <v>272</v>
      </c>
      <c r="B338" s="94"/>
      <c r="C338" s="90" t="s">
        <v>1116</v>
      </c>
      <c r="D338" s="91"/>
      <c r="E338" s="91"/>
      <c r="F338" s="91"/>
      <c r="G338" s="381"/>
    </row>
    <row r="339" spans="1:7" s="87" customFormat="1" ht="12" customHeight="1" x14ac:dyDescent="0.25">
      <c r="B339" s="92"/>
      <c r="C339" s="93"/>
      <c r="D339" s="93"/>
      <c r="E339" s="93"/>
      <c r="F339" s="93"/>
      <c r="G339" s="382"/>
    </row>
    <row r="340" spans="1:7" s="87" customFormat="1" ht="12" customHeight="1" x14ac:dyDescent="0.25">
      <c r="A340" s="87">
        <v>273</v>
      </c>
      <c r="B340" s="94"/>
      <c r="C340" s="90" t="s">
        <v>1117</v>
      </c>
      <c r="D340" s="95" t="s">
        <v>15</v>
      </c>
      <c r="E340" s="96">
        <v>96</v>
      </c>
      <c r="F340" s="96"/>
      <c r="G340" s="383">
        <f>E340*F340</f>
        <v>0</v>
      </c>
    </row>
    <row r="341" spans="1:7" s="87" customFormat="1" ht="12" customHeight="1" x14ac:dyDescent="0.25">
      <c r="B341" s="92"/>
      <c r="C341" s="93"/>
      <c r="D341" s="93"/>
      <c r="E341" s="93"/>
      <c r="F341" s="93"/>
      <c r="G341" s="382"/>
    </row>
    <row r="342" spans="1:7" s="87" customFormat="1" ht="12" customHeight="1" x14ac:dyDescent="0.25">
      <c r="A342" s="87">
        <v>274</v>
      </c>
      <c r="B342" s="94"/>
      <c r="C342" s="90" t="s">
        <v>1118</v>
      </c>
      <c r="D342" s="95" t="s">
        <v>15</v>
      </c>
      <c r="E342" s="96">
        <v>10</v>
      </c>
      <c r="F342" s="96"/>
      <c r="G342" s="383">
        <f>E342*F342</f>
        <v>0</v>
      </c>
    </row>
    <row r="343" spans="1:7" s="87" customFormat="1" ht="12" customHeight="1" x14ac:dyDescent="0.25">
      <c r="B343" s="92"/>
      <c r="C343" s="93"/>
      <c r="D343" s="93"/>
      <c r="E343" s="93"/>
      <c r="F343" s="93"/>
      <c r="G343" s="382"/>
    </row>
    <row r="344" spans="1:7" s="87" customFormat="1" ht="12" customHeight="1" x14ac:dyDescent="0.25">
      <c r="A344" s="87">
        <v>275</v>
      </c>
      <c r="B344" s="94"/>
      <c r="C344" s="90" t="s">
        <v>1119</v>
      </c>
      <c r="D344" s="95" t="s">
        <v>15</v>
      </c>
      <c r="E344" s="96">
        <v>6</v>
      </c>
      <c r="F344" s="96"/>
      <c r="G344" s="383">
        <f>E344*F344</f>
        <v>0</v>
      </c>
    </row>
    <row r="345" spans="1:7" s="87" customFormat="1" ht="12" customHeight="1" x14ac:dyDescent="0.25">
      <c r="B345" s="92"/>
      <c r="C345" s="93"/>
      <c r="D345" s="93"/>
      <c r="E345" s="93"/>
      <c r="F345" s="93"/>
      <c r="G345" s="382"/>
    </row>
    <row r="346" spans="1:7" s="87" customFormat="1" ht="12" customHeight="1" x14ac:dyDescent="0.25">
      <c r="A346" s="87">
        <v>276</v>
      </c>
      <c r="B346" s="89" t="s">
        <v>981</v>
      </c>
      <c r="C346" s="90" t="s">
        <v>1120</v>
      </c>
      <c r="D346" s="91"/>
      <c r="E346" s="91"/>
      <c r="F346" s="91"/>
      <c r="G346" s="381"/>
    </row>
    <row r="347" spans="1:7" s="87" customFormat="1" ht="12" customHeight="1" x14ac:dyDescent="0.25">
      <c r="B347" s="92"/>
      <c r="C347" s="93"/>
      <c r="D347" s="93"/>
      <c r="E347" s="93"/>
      <c r="F347" s="93"/>
      <c r="G347" s="382"/>
    </row>
    <row r="348" spans="1:7" s="87" customFormat="1" ht="24" customHeight="1" x14ac:dyDescent="0.25">
      <c r="A348" s="87">
        <v>277</v>
      </c>
      <c r="B348" s="94"/>
      <c r="C348" s="90" t="s">
        <v>1121</v>
      </c>
      <c r="D348" s="95" t="s">
        <v>66</v>
      </c>
      <c r="E348" s="96">
        <v>205</v>
      </c>
      <c r="F348" s="96"/>
      <c r="G348" s="383">
        <f>E348*F348</f>
        <v>0</v>
      </c>
    </row>
    <row r="349" spans="1:7" s="87" customFormat="1" ht="12" customHeight="1" x14ac:dyDescent="0.25">
      <c r="B349" s="92"/>
      <c r="C349" s="93"/>
      <c r="D349" s="93"/>
      <c r="E349" s="93"/>
      <c r="F349" s="93"/>
      <c r="G349" s="382"/>
    </row>
    <row r="350" spans="1:7" s="87" customFormat="1" ht="24" customHeight="1" x14ac:dyDescent="0.25">
      <c r="A350" s="87">
        <v>278</v>
      </c>
      <c r="B350" s="94"/>
      <c r="C350" s="90" t="s">
        <v>1122</v>
      </c>
      <c r="D350" s="95" t="s">
        <v>66</v>
      </c>
      <c r="E350" s="96">
        <v>100</v>
      </c>
      <c r="F350" s="96"/>
      <c r="G350" s="383">
        <f>E350*F350</f>
        <v>0</v>
      </c>
    </row>
    <row r="351" spans="1:7" s="87" customFormat="1" ht="12" customHeight="1" x14ac:dyDescent="0.25">
      <c r="B351" s="92"/>
      <c r="C351" s="93"/>
      <c r="D351" s="93"/>
      <c r="E351" s="93"/>
      <c r="F351" s="93"/>
      <c r="G351" s="382"/>
    </row>
    <row r="352" spans="1:7" s="87" customFormat="1" ht="24" customHeight="1" x14ac:dyDescent="0.25">
      <c r="A352" s="87">
        <v>279</v>
      </c>
      <c r="B352" s="94"/>
      <c r="C352" s="90" t="s">
        <v>1123</v>
      </c>
      <c r="D352" s="95" t="s">
        <v>66</v>
      </c>
      <c r="E352" s="96">
        <v>100</v>
      </c>
      <c r="F352" s="96"/>
      <c r="G352" s="383">
        <f>E352*F352</f>
        <v>0</v>
      </c>
    </row>
    <row r="353" spans="1:7" s="87" customFormat="1" ht="12" customHeight="1" x14ac:dyDescent="0.25">
      <c r="B353" s="92"/>
      <c r="C353" s="93"/>
      <c r="D353" s="93"/>
      <c r="E353" s="93"/>
      <c r="F353" s="93"/>
      <c r="G353" s="382"/>
    </row>
    <row r="354" spans="1:7" s="87" customFormat="1" ht="24" customHeight="1" x14ac:dyDescent="0.25">
      <c r="A354" s="87">
        <v>280</v>
      </c>
      <c r="B354" s="94"/>
      <c r="C354" s="90" t="s">
        <v>1124</v>
      </c>
      <c r="D354" s="95" t="s">
        <v>66</v>
      </c>
      <c r="E354" s="96">
        <v>32</v>
      </c>
      <c r="F354" s="96"/>
      <c r="G354" s="383">
        <f>E354*F354</f>
        <v>0</v>
      </c>
    </row>
    <row r="355" spans="1:7" s="87" customFormat="1" ht="12" customHeight="1" x14ac:dyDescent="0.25">
      <c r="B355" s="92"/>
      <c r="C355" s="93"/>
      <c r="D355" s="93"/>
      <c r="E355" s="93"/>
      <c r="F355" s="93"/>
      <c r="G355" s="382"/>
    </row>
    <row r="356" spans="1:7" s="87" customFormat="1" ht="24" customHeight="1" x14ac:dyDescent="0.25">
      <c r="A356" s="87">
        <v>281</v>
      </c>
      <c r="B356" s="94"/>
      <c r="C356" s="90" t="s">
        <v>1125</v>
      </c>
      <c r="D356" s="95" t="s">
        <v>66</v>
      </c>
      <c r="E356" s="96">
        <v>25</v>
      </c>
      <c r="F356" s="96"/>
      <c r="G356" s="383">
        <f>E356*F356</f>
        <v>0</v>
      </c>
    </row>
    <row r="357" spans="1:7" s="87" customFormat="1" ht="12" customHeight="1" x14ac:dyDescent="0.25">
      <c r="B357" s="92"/>
      <c r="C357" s="93"/>
      <c r="D357" s="93"/>
      <c r="E357" s="93"/>
      <c r="F357" s="93"/>
      <c r="G357" s="382"/>
    </row>
    <row r="358" spans="1:7" s="87" customFormat="1" ht="24" customHeight="1" x14ac:dyDescent="0.25">
      <c r="A358" s="87">
        <v>282</v>
      </c>
      <c r="B358" s="94"/>
      <c r="C358" s="90" t="s">
        <v>1126</v>
      </c>
      <c r="D358" s="95" t="s">
        <v>66</v>
      </c>
      <c r="E358" s="96">
        <v>20</v>
      </c>
      <c r="F358" s="96"/>
      <c r="G358" s="383">
        <f>E358*F358</f>
        <v>0</v>
      </c>
    </row>
    <row r="359" spans="1:7" s="87" customFormat="1" ht="12" customHeight="1" x14ac:dyDescent="0.25">
      <c r="B359" s="92"/>
      <c r="C359" s="93"/>
      <c r="D359" s="93"/>
      <c r="E359" s="93"/>
      <c r="F359" s="93"/>
      <c r="G359" s="382"/>
    </row>
    <row r="360" spans="1:7" s="87" customFormat="1" ht="24" customHeight="1" x14ac:dyDescent="0.25">
      <c r="A360" s="87">
        <v>283</v>
      </c>
      <c r="B360" s="94"/>
      <c r="C360" s="90" t="s">
        <v>1127</v>
      </c>
      <c r="D360" s="95" t="s">
        <v>66</v>
      </c>
      <c r="E360" s="96">
        <v>12</v>
      </c>
      <c r="F360" s="96"/>
      <c r="G360" s="383">
        <f>E360*F360</f>
        <v>0</v>
      </c>
    </row>
    <row r="361" spans="1:7" s="87" customFormat="1" ht="12" customHeight="1" x14ac:dyDescent="0.25">
      <c r="B361" s="92"/>
      <c r="C361" s="93"/>
      <c r="D361" s="93"/>
      <c r="E361" s="93"/>
      <c r="F361" s="93"/>
      <c r="G361" s="382"/>
    </row>
    <row r="362" spans="1:7" s="87" customFormat="1" ht="12" customHeight="1" x14ac:dyDescent="0.25">
      <c r="A362" s="87">
        <v>304</v>
      </c>
      <c r="B362" s="94"/>
      <c r="C362" s="91"/>
      <c r="D362" s="91"/>
      <c r="E362" s="91"/>
      <c r="F362" s="91"/>
      <c r="G362" s="381"/>
    </row>
    <row r="363" spans="1:7" s="87" customFormat="1" ht="12" customHeight="1" x14ac:dyDescent="0.25">
      <c r="B363" s="92"/>
      <c r="C363" s="93"/>
      <c r="D363" s="93"/>
      <c r="E363" s="93"/>
      <c r="F363" s="93"/>
      <c r="G363" s="382"/>
    </row>
    <row r="364" spans="1:7" s="87" customFormat="1" ht="12" customHeight="1" x14ac:dyDescent="0.25">
      <c r="B364" s="94"/>
      <c r="C364" s="91"/>
      <c r="D364" s="91"/>
      <c r="E364" s="91"/>
      <c r="F364" s="91"/>
      <c r="G364" s="381"/>
    </row>
    <row r="365" spans="1:7" s="87" customFormat="1" ht="12" customHeight="1" x14ac:dyDescent="0.25">
      <c r="B365" s="92"/>
      <c r="C365" s="93"/>
      <c r="D365" s="93"/>
      <c r="E365" s="93"/>
      <c r="F365" s="93"/>
      <c r="G365" s="382"/>
    </row>
    <row r="366" spans="1:7" s="87" customFormat="1" ht="12" customHeight="1" x14ac:dyDescent="0.25">
      <c r="B366" s="94"/>
      <c r="C366" s="91"/>
      <c r="D366" s="91"/>
      <c r="E366" s="91"/>
      <c r="F366" s="91"/>
      <c r="G366" s="381"/>
    </row>
    <row r="367" spans="1:7" s="87" customFormat="1" ht="12" customHeight="1" x14ac:dyDescent="0.25">
      <c r="B367" s="92"/>
      <c r="C367" s="93"/>
      <c r="D367" s="93"/>
      <c r="E367" s="93"/>
      <c r="F367" s="93"/>
      <c r="G367" s="382"/>
    </row>
    <row r="368" spans="1:7" s="87" customFormat="1" ht="12" customHeight="1" x14ac:dyDescent="0.25">
      <c r="B368" s="94"/>
      <c r="C368" s="91"/>
      <c r="D368" s="91"/>
      <c r="E368" s="91"/>
      <c r="F368" s="91"/>
      <c r="G368" s="381"/>
    </row>
    <row r="369" spans="2:7" s="87" customFormat="1" ht="12" customHeight="1" x14ac:dyDescent="0.25">
      <c r="B369" s="92"/>
      <c r="C369" s="93"/>
      <c r="D369" s="93"/>
      <c r="E369" s="93"/>
      <c r="F369" s="93"/>
      <c r="G369" s="382"/>
    </row>
    <row r="370" spans="2:7" s="87" customFormat="1" ht="12" customHeight="1" x14ac:dyDescent="0.25">
      <c r="B370" s="94"/>
      <c r="C370" s="91"/>
      <c r="D370" s="91"/>
      <c r="E370" s="91"/>
      <c r="F370" s="91"/>
      <c r="G370" s="381"/>
    </row>
    <row r="371" spans="2:7" s="87" customFormat="1" ht="12" customHeight="1" x14ac:dyDescent="0.25">
      <c r="B371" s="92"/>
      <c r="C371" s="93"/>
      <c r="D371" s="93"/>
      <c r="E371" s="93"/>
      <c r="F371" s="93"/>
      <c r="G371" s="382"/>
    </row>
    <row r="372" spans="2:7" s="87" customFormat="1" ht="12" customHeight="1" x14ac:dyDescent="0.25">
      <c r="B372" s="94"/>
      <c r="C372" s="91"/>
      <c r="D372" s="91"/>
      <c r="E372" s="91"/>
      <c r="F372" s="91"/>
      <c r="G372" s="381"/>
    </row>
    <row r="373" spans="2:7" s="87" customFormat="1" ht="12" customHeight="1" x14ac:dyDescent="0.25">
      <c r="B373" s="92"/>
      <c r="C373" s="93"/>
      <c r="D373" s="93"/>
      <c r="E373" s="93"/>
      <c r="F373" s="93"/>
      <c r="G373" s="382"/>
    </row>
    <row r="374" spans="2:7" s="87" customFormat="1" ht="12" customHeight="1" x14ac:dyDescent="0.25">
      <c r="B374" s="94"/>
      <c r="C374" s="91"/>
      <c r="D374" s="91"/>
      <c r="E374" s="91"/>
      <c r="F374" s="91"/>
      <c r="G374" s="381"/>
    </row>
    <row r="375" spans="2:7" s="87" customFormat="1" ht="12" customHeight="1" x14ac:dyDescent="0.25">
      <c r="B375" s="92"/>
      <c r="C375" s="93"/>
      <c r="D375" s="93"/>
      <c r="E375" s="93"/>
      <c r="F375" s="93"/>
      <c r="G375" s="382"/>
    </row>
    <row r="376" spans="2:7" s="87" customFormat="1" ht="12" customHeight="1" x14ac:dyDescent="0.25">
      <c r="B376" s="94"/>
      <c r="C376" s="91"/>
      <c r="D376" s="91"/>
      <c r="E376" s="91"/>
      <c r="F376" s="91"/>
      <c r="G376" s="381"/>
    </row>
    <row r="377" spans="2:7" s="87" customFormat="1" ht="12" customHeight="1" x14ac:dyDescent="0.25">
      <c r="B377" s="92"/>
      <c r="C377" s="93"/>
      <c r="D377" s="93"/>
      <c r="E377" s="93"/>
      <c r="F377" s="93"/>
      <c r="G377" s="382"/>
    </row>
    <row r="378" spans="2:7" s="87" customFormat="1" ht="12" customHeight="1" x14ac:dyDescent="0.25">
      <c r="B378" s="94"/>
      <c r="C378" s="91"/>
      <c r="D378" s="91"/>
      <c r="E378" s="91"/>
      <c r="F378" s="91"/>
      <c r="G378" s="381"/>
    </row>
    <row r="379" spans="2:7" s="87" customFormat="1" ht="12" customHeight="1" x14ac:dyDescent="0.25">
      <c r="B379" s="92"/>
      <c r="C379" s="93"/>
      <c r="D379" s="93"/>
      <c r="E379" s="93"/>
      <c r="F379" s="93"/>
      <c r="G379" s="382"/>
    </row>
    <row r="380" spans="2:7" s="87" customFormat="1" ht="12" customHeight="1" x14ac:dyDescent="0.25">
      <c r="B380" s="94"/>
      <c r="C380" s="91"/>
      <c r="D380" s="91"/>
      <c r="E380" s="91"/>
      <c r="F380" s="91"/>
      <c r="G380" s="381"/>
    </row>
    <row r="381" spans="2:7" s="87" customFormat="1" ht="12" customHeight="1" x14ac:dyDescent="0.25">
      <c r="B381" s="92"/>
      <c r="C381" s="93"/>
      <c r="D381" s="93"/>
      <c r="E381" s="93"/>
      <c r="F381" s="93"/>
      <c r="G381" s="382"/>
    </row>
    <row r="382" spans="2:7" s="87" customFormat="1" ht="12" customHeight="1" x14ac:dyDescent="0.25">
      <c r="B382" s="94"/>
      <c r="C382" s="91"/>
      <c r="D382" s="91"/>
      <c r="E382" s="91"/>
      <c r="F382" s="91"/>
      <c r="G382" s="381"/>
    </row>
    <row r="383" spans="2:7" s="87" customFormat="1" ht="12" customHeight="1" x14ac:dyDescent="0.25">
      <c r="B383" s="92"/>
      <c r="C383" s="93"/>
      <c r="D383" s="93"/>
      <c r="E383" s="93"/>
      <c r="F383" s="93"/>
      <c r="G383" s="382"/>
    </row>
    <row r="384" spans="2:7" s="87" customFormat="1" ht="12" customHeight="1" x14ac:dyDescent="0.25">
      <c r="B384" s="94"/>
      <c r="C384" s="91"/>
      <c r="D384" s="91"/>
      <c r="E384" s="91"/>
      <c r="F384" s="91"/>
      <c r="G384" s="381"/>
    </row>
    <row r="385" spans="1:7" s="87" customFormat="1" ht="12" customHeight="1" x14ac:dyDescent="0.25">
      <c r="B385" s="92"/>
      <c r="C385" s="93"/>
      <c r="D385" s="93"/>
      <c r="E385" s="93"/>
      <c r="F385" s="93"/>
      <c r="G385" s="382"/>
    </row>
    <row r="386" spans="1:7" s="87" customFormat="1" ht="12" customHeight="1" x14ac:dyDescent="0.25">
      <c r="B386" s="94"/>
      <c r="C386" s="91"/>
      <c r="D386" s="91"/>
      <c r="E386" s="91"/>
      <c r="F386" s="91"/>
      <c r="G386" s="381"/>
    </row>
    <row r="387" spans="1:7" s="87" customFormat="1" ht="12" customHeight="1" x14ac:dyDescent="0.25">
      <c r="B387" s="92"/>
      <c r="C387" s="93"/>
      <c r="D387" s="93"/>
      <c r="E387" s="93"/>
      <c r="F387" s="93"/>
      <c r="G387" s="382"/>
    </row>
    <row r="388" spans="1:7" s="87" customFormat="1" ht="12" customHeight="1" x14ac:dyDescent="0.25">
      <c r="B388" s="94"/>
      <c r="C388" s="91"/>
      <c r="D388" s="91"/>
      <c r="E388" s="91"/>
      <c r="F388" s="91"/>
      <c r="G388" s="381"/>
    </row>
    <row r="389" spans="1:7" s="87" customFormat="1" ht="12" customHeight="1" x14ac:dyDescent="0.25">
      <c r="B389" s="92"/>
      <c r="C389" s="93"/>
      <c r="D389" s="93"/>
      <c r="E389" s="93"/>
      <c r="F389" s="93"/>
      <c r="G389" s="382"/>
    </row>
    <row r="390" spans="1:7" s="87" customFormat="1" ht="12" customHeight="1" x14ac:dyDescent="0.25">
      <c r="B390" s="94"/>
      <c r="C390" s="91"/>
      <c r="D390" s="91"/>
      <c r="E390" s="91"/>
      <c r="F390" s="91"/>
      <c r="G390" s="381"/>
    </row>
    <row r="391" spans="1:7" s="87" customFormat="1" ht="12" customHeight="1" x14ac:dyDescent="0.25">
      <c r="B391" s="92"/>
      <c r="C391" s="93"/>
      <c r="D391" s="93"/>
      <c r="E391" s="93"/>
      <c r="F391" s="93"/>
      <c r="G391" s="382"/>
    </row>
    <row r="392" spans="1:7" s="87" customFormat="1" ht="12" customHeight="1" x14ac:dyDescent="0.25">
      <c r="B392" s="94"/>
      <c r="C392" s="91"/>
      <c r="D392" s="91"/>
      <c r="E392" s="91"/>
      <c r="F392" s="91"/>
      <c r="G392" s="381"/>
    </row>
    <row r="393" spans="1:7" s="87" customFormat="1" ht="12" customHeight="1" x14ac:dyDescent="0.25">
      <c r="B393" s="92"/>
      <c r="C393" s="93"/>
      <c r="D393" s="93"/>
      <c r="E393" s="93"/>
      <c r="F393" s="93"/>
      <c r="G393" s="382"/>
    </row>
    <row r="394" spans="1:7" s="97" customFormat="1" ht="20.100000000000001" customHeight="1" x14ac:dyDescent="0.25">
      <c r="B394" s="98" t="s">
        <v>54</v>
      </c>
      <c r="C394" s="99"/>
      <c r="D394" s="99"/>
      <c r="E394" s="99"/>
      <c r="F394" s="99"/>
      <c r="G394" s="384">
        <f>SUM(G340:G393)</f>
        <v>0</v>
      </c>
    </row>
    <row r="395" spans="1:7" s="86" customFormat="1" ht="12" customHeight="1" x14ac:dyDescent="0.2">
      <c r="D395" s="100"/>
      <c r="G395" s="379"/>
    </row>
    <row r="396" spans="1:7" s="106" customFormat="1" ht="15" customHeight="1" x14ac:dyDescent="0.2">
      <c r="B396" s="107" t="s">
        <v>1067</v>
      </c>
      <c r="G396" s="388"/>
    </row>
    <row r="397" spans="1:7" s="106" customFormat="1" ht="15" customHeight="1" x14ac:dyDescent="0.2">
      <c r="B397" s="108" t="s">
        <v>1068</v>
      </c>
      <c r="G397" s="388"/>
    </row>
    <row r="398" spans="1:7" s="86" customFormat="1" ht="15" customHeight="1" x14ac:dyDescent="0.2">
      <c r="G398" s="379"/>
    </row>
    <row r="399" spans="1:7" s="87" customFormat="1" ht="15.4" customHeight="1" x14ac:dyDescent="0.25">
      <c r="B399" s="88" t="s">
        <v>155</v>
      </c>
      <c r="C399" s="88" t="s">
        <v>156</v>
      </c>
      <c r="D399" s="88" t="s">
        <v>157</v>
      </c>
      <c r="E399" s="88" t="s">
        <v>158</v>
      </c>
      <c r="F399" s="88" t="s">
        <v>159</v>
      </c>
      <c r="G399" s="380" t="s">
        <v>1309</v>
      </c>
    </row>
    <row r="400" spans="1:7" s="87" customFormat="1" ht="36" customHeight="1" x14ac:dyDescent="0.25">
      <c r="A400" s="87">
        <v>284</v>
      </c>
      <c r="B400" s="89" t="s">
        <v>1010</v>
      </c>
      <c r="C400" s="90" t="s">
        <v>1011</v>
      </c>
      <c r="D400" s="91"/>
      <c r="E400" s="91"/>
      <c r="F400" s="91"/>
      <c r="G400" s="381"/>
    </row>
    <row r="401" spans="1:7" s="87" customFormat="1" ht="12" customHeight="1" x14ac:dyDescent="0.25">
      <c r="B401" s="92"/>
      <c r="C401" s="93"/>
      <c r="D401" s="93"/>
      <c r="E401" s="93"/>
      <c r="F401" s="93"/>
      <c r="G401" s="382"/>
    </row>
    <row r="402" spans="1:7" s="87" customFormat="1" ht="12" customHeight="1" x14ac:dyDescent="0.25">
      <c r="A402" s="87">
        <v>285</v>
      </c>
      <c r="B402" s="89" t="s">
        <v>1128</v>
      </c>
      <c r="C402" s="90" t="s">
        <v>1129</v>
      </c>
      <c r="D402" s="91"/>
      <c r="E402" s="91"/>
      <c r="F402" s="91"/>
      <c r="G402" s="381"/>
    </row>
    <row r="403" spans="1:7" s="87" customFormat="1" ht="12" customHeight="1" x14ac:dyDescent="0.25">
      <c r="B403" s="92"/>
      <c r="C403" s="93"/>
      <c r="D403" s="93"/>
      <c r="E403" s="93"/>
      <c r="F403" s="93"/>
      <c r="G403" s="382"/>
    </row>
    <row r="404" spans="1:7" s="87" customFormat="1" ht="24" customHeight="1" x14ac:dyDescent="0.25">
      <c r="A404" s="87">
        <v>286</v>
      </c>
      <c r="B404" s="94"/>
      <c r="C404" s="90" t="s">
        <v>1130</v>
      </c>
      <c r="D404" s="95" t="s">
        <v>66</v>
      </c>
      <c r="E404" s="96">
        <v>13</v>
      </c>
      <c r="F404" s="96"/>
      <c r="G404" s="383">
        <f>E404*F404</f>
        <v>0</v>
      </c>
    </row>
    <row r="405" spans="1:7" s="87" customFormat="1" ht="12" customHeight="1" x14ac:dyDescent="0.25">
      <c r="B405" s="92"/>
      <c r="C405" s="93"/>
      <c r="D405" s="93"/>
      <c r="E405" s="93"/>
      <c r="F405" s="93"/>
      <c r="G405" s="382"/>
    </row>
    <row r="406" spans="1:7" s="87" customFormat="1" ht="24" customHeight="1" x14ac:dyDescent="0.25">
      <c r="A406" s="87">
        <v>287</v>
      </c>
      <c r="B406" s="94"/>
      <c r="C406" s="90" t="s">
        <v>1131</v>
      </c>
      <c r="D406" s="95" t="s">
        <v>136</v>
      </c>
      <c r="E406" s="96">
        <v>65</v>
      </c>
      <c r="F406" s="96"/>
      <c r="G406" s="383">
        <f>E406*F406</f>
        <v>0</v>
      </c>
    </row>
    <row r="407" spans="1:7" s="87" customFormat="1" ht="12" customHeight="1" x14ac:dyDescent="0.25">
      <c r="B407" s="92"/>
      <c r="C407" s="93"/>
      <c r="D407" s="93"/>
      <c r="E407" s="93"/>
      <c r="F407" s="93"/>
      <c r="G407" s="382"/>
    </row>
    <row r="408" spans="1:7" s="87" customFormat="1" ht="12" customHeight="1" x14ac:dyDescent="0.25">
      <c r="A408" s="87">
        <v>288</v>
      </c>
      <c r="B408" s="94"/>
      <c r="C408" s="90" t="s">
        <v>1132</v>
      </c>
      <c r="D408" s="95" t="s">
        <v>136</v>
      </c>
      <c r="E408" s="96">
        <v>20</v>
      </c>
      <c r="F408" s="96"/>
      <c r="G408" s="383">
        <f>E408*F408</f>
        <v>0</v>
      </c>
    </row>
    <row r="409" spans="1:7" s="87" customFormat="1" ht="12" customHeight="1" x14ac:dyDescent="0.25">
      <c r="B409" s="92"/>
      <c r="C409" s="93"/>
      <c r="D409" s="93"/>
      <c r="E409" s="93"/>
      <c r="F409" s="93"/>
      <c r="G409" s="382"/>
    </row>
    <row r="410" spans="1:7" s="87" customFormat="1" ht="12" customHeight="1" x14ac:dyDescent="0.25">
      <c r="A410" s="87">
        <v>289</v>
      </c>
      <c r="B410" s="89" t="s">
        <v>1029</v>
      </c>
      <c r="C410" s="90" t="s">
        <v>1030</v>
      </c>
      <c r="D410" s="91"/>
      <c r="E410" s="91"/>
      <c r="F410" s="91"/>
      <c r="G410" s="381"/>
    </row>
    <row r="411" spans="1:7" s="87" customFormat="1" ht="12" customHeight="1" x14ac:dyDescent="0.25">
      <c r="B411" s="92"/>
      <c r="C411" s="93"/>
      <c r="D411" s="93"/>
      <c r="E411" s="93"/>
      <c r="F411" s="93"/>
      <c r="G411" s="382"/>
    </row>
    <row r="412" spans="1:7" s="87" customFormat="1" ht="12" customHeight="1" x14ac:dyDescent="0.25">
      <c r="A412" s="87">
        <v>290</v>
      </c>
      <c r="B412" s="94"/>
      <c r="C412" s="90" t="s">
        <v>1031</v>
      </c>
      <c r="D412" s="95" t="s">
        <v>75</v>
      </c>
      <c r="E412" s="96">
        <v>2</v>
      </c>
      <c r="F412" s="96"/>
      <c r="G412" s="383">
        <f>E412*F412</f>
        <v>0</v>
      </c>
    </row>
    <row r="413" spans="1:7" s="87" customFormat="1" ht="12" customHeight="1" x14ac:dyDescent="0.25">
      <c r="B413" s="92"/>
      <c r="C413" s="93"/>
      <c r="D413" s="93"/>
      <c r="E413" s="93"/>
      <c r="F413" s="93"/>
      <c r="G413" s="382"/>
    </row>
    <row r="414" spans="1:7" s="87" customFormat="1" ht="24" customHeight="1" x14ac:dyDescent="0.25">
      <c r="A414" s="87">
        <v>291</v>
      </c>
      <c r="B414" s="94"/>
      <c r="C414" s="90" t="s">
        <v>1133</v>
      </c>
      <c r="D414" s="95" t="s">
        <v>75</v>
      </c>
      <c r="E414" s="96">
        <v>2</v>
      </c>
      <c r="F414" s="96"/>
      <c r="G414" s="383">
        <f>E414*F414</f>
        <v>0</v>
      </c>
    </row>
    <row r="415" spans="1:7" s="87" customFormat="1" ht="12" customHeight="1" x14ac:dyDescent="0.25">
      <c r="B415" s="92"/>
      <c r="C415" s="93"/>
      <c r="D415" s="93"/>
      <c r="E415" s="93"/>
      <c r="F415" s="93"/>
      <c r="G415" s="382"/>
    </row>
    <row r="416" spans="1:7" s="87" customFormat="1" ht="12" customHeight="1" x14ac:dyDescent="0.25">
      <c r="A416" s="87">
        <v>292</v>
      </c>
      <c r="B416" s="89" t="s">
        <v>1032</v>
      </c>
      <c r="C416" s="90" t="s">
        <v>1134</v>
      </c>
      <c r="D416" s="91"/>
      <c r="E416" s="91"/>
      <c r="F416" s="91"/>
      <c r="G416" s="381"/>
    </row>
    <row r="417" spans="1:7" s="87" customFormat="1" ht="12" customHeight="1" x14ac:dyDescent="0.25">
      <c r="B417" s="92"/>
      <c r="C417" s="93"/>
      <c r="D417" s="93"/>
      <c r="E417" s="93"/>
      <c r="F417" s="93"/>
      <c r="G417" s="382"/>
    </row>
    <row r="418" spans="1:7" s="87" customFormat="1" ht="12" customHeight="1" x14ac:dyDescent="0.25">
      <c r="A418" s="87">
        <v>293</v>
      </c>
      <c r="B418" s="94"/>
      <c r="C418" s="90" t="s">
        <v>1135</v>
      </c>
      <c r="D418" s="91"/>
      <c r="E418" s="91"/>
      <c r="F418" s="91"/>
      <c r="G418" s="381"/>
    </row>
    <row r="419" spans="1:7" s="87" customFormat="1" ht="12" customHeight="1" x14ac:dyDescent="0.25">
      <c r="B419" s="92"/>
      <c r="C419" s="93"/>
      <c r="D419" s="93"/>
      <c r="E419" s="93"/>
      <c r="F419" s="93"/>
      <c r="G419" s="382"/>
    </row>
    <row r="420" spans="1:7" s="87" customFormat="1" ht="24" customHeight="1" x14ac:dyDescent="0.25">
      <c r="A420" s="87">
        <v>294</v>
      </c>
      <c r="B420" s="94"/>
      <c r="C420" s="90" t="s">
        <v>1136</v>
      </c>
      <c r="D420" s="95" t="s">
        <v>136</v>
      </c>
      <c r="E420" s="96"/>
      <c r="F420" s="96"/>
      <c r="G420" s="383" t="s">
        <v>1231</v>
      </c>
    </row>
    <row r="421" spans="1:7" s="87" customFormat="1" ht="12" customHeight="1" x14ac:dyDescent="0.25">
      <c r="B421" s="92"/>
      <c r="C421" s="93"/>
      <c r="D421" s="93"/>
      <c r="E421" s="93"/>
      <c r="F421" s="93"/>
      <c r="G421" s="382"/>
    </row>
    <row r="422" spans="1:7" s="87" customFormat="1" ht="12" customHeight="1" x14ac:dyDescent="0.25">
      <c r="A422" s="87">
        <v>295</v>
      </c>
      <c r="B422" s="89" t="s">
        <v>1041</v>
      </c>
      <c r="C422" s="90" t="s">
        <v>1137</v>
      </c>
      <c r="D422" s="91"/>
      <c r="E422" s="91"/>
      <c r="F422" s="91"/>
      <c r="G422" s="381"/>
    </row>
    <row r="423" spans="1:7" s="87" customFormat="1" ht="12" customHeight="1" x14ac:dyDescent="0.25">
      <c r="B423" s="92"/>
      <c r="C423" s="93"/>
      <c r="D423" s="93"/>
      <c r="E423" s="93"/>
      <c r="F423" s="93"/>
      <c r="G423" s="382"/>
    </row>
    <row r="424" spans="1:7" s="87" customFormat="1" ht="84" customHeight="1" x14ac:dyDescent="0.25">
      <c r="A424" s="87">
        <v>296</v>
      </c>
      <c r="B424" s="94"/>
      <c r="C424" s="109" t="s">
        <v>1138</v>
      </c>
      <c r="D424" s="95" t="s">
        <v>136</v>
      </c>
      <c r="E424" s="96">
        <v>140</v>
      </c>
      <c r="F424" s="96"/>
      <c r="G424" s="383">
        <f>E424*F424</f>
        <v>0</v>
      </c>
    </row>
    <row r="425" spans="1:7" s="87" customFormat="1" ht="12" customHeight="1" x14ac:dyDescent="0.25">
      <c r="B425" s="92"/>
      <c r="C425" s="93"/>
      <c r="D425" s="93"/>
      <c r="E425" s="93"/>
      <c r="F425" s="93"/>
      <c r="G425" s="382"/>
    </row>
    <row r="426" spans="1:7" s="87" customFormat="1" ht="12" customHeight="1" x14ac:dyDescent="0.25">
      <c r="A426" s="87">
        <v>297</v>
      </c>
      <c r="B426" s="89" t="s">
        <v>1043</v>
      </c>
      <c r="C426" s="90" t="s">
        <v>1139</v>
      </c>
      <c r="D426" s="91"/>
      <c r="E426" s="91"/>
      <c r="F426" s="91"/>
      <c r="G426" s="381"/>
    </row>
    <row r="427" spans="1:7" s="87" customFormat="1" ht="12" customHeight="1" x14ac:dyDescent="0.25">
      <c r="B427" s="92"/>
      <c r="C427" s="93"/>
      <c r="D427" s="93"/>
      <c r="E427" s="93"/>
      <c r="F427" s="93"/>
      <c r="G427" s="382"/>
    </row>
    <row r="428" spans="1:7" s="87" customFormat="1" ht="84" customHeight="1" x14ac:dyDescent="0.25">
      <c r="A428" s="87">
        <v>298</v>
      </c>
      <c r="B428" s="94"/>
      <c r="C428" s="109" t="s">
        <v>1140</v>
      </c>
      <c r="D428" s="95" t="s">
        <v>136</v>
      </c>
      <c r="E428" s="96">
        <v>70</v>
      </c>
      <c r="F428" s="96"/>
      <c r="G428" s="383">
        <f>E428*F428</f>
        <v>0</v>
      </c>
    </row>
    <row r="429" spans="1:7" s="87" customFormat="1" ht="12" customHeight="1" x14ac:dyDescent="0.25">
      <c r="B429" s="92"/>
      <c r="C429" s="93"/>
      <c r="D429" s="93"/>
      <c r="E429" s="93"/>
      <c r="F429" s="93"/>
      <c r="G429" s="382"/>
    </row>
    <row r="430" spans="1:7" s="87" customFormat="1" ht="12" customHeight="1" x14ac:dyDescent="0.25">
      <c r="A430" s="87">
        <v>299</v>
      </c>
      <c r="B430" s="94"/>
      <c r="C430" s="91"/>
      <c r="D430" s="91"/>
      <c r="E430" s="91"/>
      <c r="F430" s="91"/>
      <c r="G430" s="381"/>
    </row>
    <row r="431" spans="1:7" s="87" customFormat="1" ht="12" customHeight="1" x14ac:dyDescent="0.25">
      <c r="B431" s="92"/>
      <c r="C431" s="93"/>
      <c r="D431" s="93"/>
      <c r="E431" s="93"/>
      <c r="F431" s="93"/>
      <c r="G431" s="382"/>
    </row>
    <row r="432" spans="1:7" s="87" customFormat="1" ht="12" customHeight="1" x14ac:dyDescent="0.25">
      <c r="B432" s="94"/>
      <c r="C432" s="91"/>
      <c r="D432" s="91"/>
      <c r="E432" s="91"/>
      <c r="F432" s="91"/>
      <c r="G432" s="381"/>
    </row>
    <row r="433" spans="2:7" s="87" customFormat="1" ht="12" customHeight="1" x14ac:dyDescent="0.25">
      <c r="B433" s="92"/>
      <c r="C433" s="93"/>
      <c r="D433" s="93"/>
      <c r="E433" s="93"/>
      <c r="F433" s="93"/>
      <c r="G433" s="382"/>
    </row>
    <row r="434" spans="2:7" s="87" customFormat="1" ht="12" customHeight="1" x14ac:dyDescent="0.25">
      <c r="B434" s="94"/>
      <c r="C434" s="91"/>
      <c r="D434" s="91"/>
      <c r="E434" s="91"/>
      <c r="F434" s="91"/>
      <c r="G434" s="381"/>
    </row>
    <row r="435" spans="2:7" s="87" customFormat="1" ht="12" customHeight="1" x14ac:dyDescent="0.25">
      <c r="B435" s="92"/>
      <c r="C435" s="93"/>
      <c r="D435" s="93"/>
      <c r="E435" s="93"/>
      <c r="F435" s="93"/>
      <c r="G435" s="382"/>
    </row>
    <row r="436" spans="2:7" s="87" customFormat="1" ht="12" customHeight="1" x14ac:dyDescent="0.25">
      <c r="B436" s="94"/>
      <c r="C436" s="91"/>
      <c r="D436" s="91"/>
      <c r="E436" s="91"/>
      <c r="F436" s="91"/>
      <c r="G436" s="381"/>
    </row>
    <row r="437" spans="2:7" s="87" customFormat="1" ht="12" customHeight="1" x14ac:dyDescent="0.25">
      <c r="B437" s="92"/>
      <c r="C437" s="93"/>
      <c r="D437" s="93"/>
      <c r="E437" s="93"/>
      <c r="F437" s="93"/>
      <c r="G437" s="382"/>
    </row>
    <row r="438" spans="2:7" s="87" customFormat="1" ht="12" customHeight="1" x14ac:dyDescent="0.25">
      <c r="B438" s="94"/>
      <c r="C438" s="91"/>
      <c r="D438" s="91"/>
      <c r="E438" s="91"/>
      <c r="F438" s="91"/>
      <c r="G438" s="381"/>
    </row>
    <row r="439" spans="2:7" s="87" customFormat="1" ht="12" customHeight="1" x14ac:dyDescent="0.25">
      <c r="B439" s="92"/>
      <c r="C439" s="93"/>
      <c r="D439" s="93"/>
      <c r="E439" s="93"/>
      <c r="F439" s="93"/>
      <c r="G439" s="382"/>
    </row>
    <row r="440" spans="2:7" s="87" customFormat="1" ht="12" customHeight="1" x14ac:dyDescent="0.25">
      <c r="B440" s="94"/>
      <c r="C440" s="91"/>
      <c r="D440" s="91"/>
      <c r="E440" s="91"/>
      <c r="F440" s="91"/>
      <c r="G440" s="381"/>
    </row>
    <row r="441" spans="2:7" s="87" customFormat="1" ht="12" customHeight="1" x14ac:dyDescent="0.25">
      <c r="B441" s="92"/>
      <c r="C441" s="93"/>
      <c r="D441" s="93"/>
      <c r="E441" s="93"/>
      <c r="F441" s="93"/>
      <c r="G441" s="382"/>
    </row>
    <row r="442" spans="2:7" s="87" customFormat="1" ht="12" customHeight="1" x14ac:dyDescent="0.25">
      <c r="B442" s="94"/>
      <c r="C442" s="91"/>
      <c r="D442" s="91"/>
      <c r="E442" s="91"/>
      <c r="F442" s="91"/>
      <c r="G442" s="381"/>
    </row>
    <row r="443" spans="2:7" s="87" customFormat="1" ht="12" customHeight="1" x14ac:dyDescent="0.25">
      <c r="B443" s="92"/>
      <c r="C443" s="93"/>
      <c r="D443" s="93"/>
      <c r="E443" s="93"/>
      <c r="F443" s="93"/>
      <c r="G443" s="382"/>
    </row>
    <row r="444" spans="2:7" s="87" customFormat="1" ht="12" customHeight="1" x14ac:dyDescent="0.25">
      <c r="B444" s="94"/>
      <c r="C444" s="91"/>
      <c r="D444" s="91"/>
      <c r="E444" s="91"/>
      <c r="F444" s="91"/>
      <c r="G444" s="381"/>
    </row>
    <row r="445" spans="2:7" s="87" customFormat="1" ht="12" customHeight="1" x14ac:dyDescent="0.25">
      <c r="B445" s="92"/>
      <c r="C445" s="93"/>
      <c r="D445" s="93"/>
      <c r="E445" s="93"/>
      <c r="F445" s="93"/>
      <c r="G445" s="382"/>
    </row>
    <row r="446" spans="2:7" s="87" customFormat="1" ht="12" customHeight="1" x14ac:dyDescent="0.25">
      <c r="B446" s="94"/>
      <c r="C446" s="91"/>
      <c r="D446" s="91"/>
      <c r="E446" s="91"/>
      <c r="F446" s="91"/>
      <c r="G446" s="381"/>
    </row>
    <row r="447" spans="2:7" s="87" customFormat="1" ht="12" customHeight="1" x14ac:dyDescent="0.25">
      <c r="B447" s="92"/>
      <c r="C447" s="93"/>
      <c r="D447" s="93"/>
      <c r="E447" s="93"/>
      <c r="F447" s="93"/>
      <c r="G447" s="382"/>
    </row>
    <row r="448" spans="2:7" s="97" customFormat="1" ht="20.100000000000001" customHeight="1" x14ac:dyDescent="0.25">
      <c r="B448" s="98" t="s">
        <v>54</v>
      </c>
      <c r="C448" s="99"/>
      <c r="D448" s="99"/>
      <c r="E448" s="99"/>
      <c r="F448" s="99"/>
      <c r="G448" s="384">
        <f>SUM(G404:G447)</f>
        <v>0</v>
      </c>
    </row>
    <row r="449" spans="2:7" s="86" customFormat="1" ht="12" customHeight="1" x14ac:dyDescent="0.2">
      <c r="D449" s="100"/>
      <c r="G449" s="379"/>
    </row>
    <row r="450" spans="2:7" s="106" customFormat="1" ht="15" customHeight="1" x14ac:dyDescent="0.2">
      <c r="B450" s="107" t="s">
        <v>1067</v>
      </c>
      <c r="G450" s="388"/>
    </row>
    <row r="451" spans="2:7" s="106" customFormat="1" ht="15" customHeight="1" x14ac:dyDescent="0.2">
      <c r="B451" s="108" t="s">
        <v>1068</v>
      </c>
      <c r="G451" s="388"/>
    </row>
    <row r="452" spans="2:7" s="86" customFormat="1" ht="15" customHeight="1" x14ac:dyDescent="0.2">
      <c r="D452" s="100" t="s">
        <v>137</v>
      </c>
      <c r="G452" s="379"/>
    </row>
    <row r="453" spans="2:7" s="153" customFormat="1" ht="14.25" customHeight="1" x14ac:dyDescent="0.25">
      <c r="B453" s="184" t="s">
        <v>845</v>
      </c>
      <c r="C453" s="184" t="s">
        <v>846</v>
      </c>
      <c r="D453" s="184" t="s">
        <v>139</v>
      </c>
      <c r="E453" s="184" t="s">
        <v>139</v>
      </c>
      <c r="F453" s="184"/>
      <c r="G453" s="186" t="s">
        <v>1306</v>
      </c>
    </row>
    <row r="454" spans="2:7" s="87" customFormat="1" ht="12" customHeight="1" x14ac:dyDescent="0.25">
      <c r="B454" s="104" t="s">
        <v>854</v>
      </c>
      <c r="C454" s="102" t="s">
        <v>674</v>
      </c>
      <c r="G454" s="385">
        <f>G119</f>
        <v>0</v>
      </c>
    </row>
    <row r="455" spans="2:7" s="87" customFormat="1" ht="12" customHeight="1" x14ac:dyDescent="0.25">
      <c r="B455" s="103"/>
      <c r="C455" s="103"/>
      <c r="D455" s="103"/>
      <c r="E455" s="103"/>
      <c r="F455" s="103"/>
      <c r="G455" s="386"/>
    </row>
    <row r="456" spans="2:7" s="87" customFormat="1" ht="12" customHeight="1" x14ac:dyDescent="0.25">
      <c r="B456" s="104" t="s">
        <v>857</v>
      </c>
      <c r="C456" s="102" t="s">
        <v>859</v>
      </c>
      <c r="G456" s="385">
        <f>G186</f>
        <v>0</v>
      </c>
    </row>
    <row r="457" spans="2:7" s="87" customFormat="1" ht="12" customHeight="1" x14ac:dyDescent="0.25">
      <c r="B457" s="103"/>
      <c r="C457" s="103"/>
      <c r="D457" s="103"/>
      <c r="E457" s="103"/>
      <c r="F457" s="103"/>
      <c r="G457" s="386"/>
    </row>
    <row r="458" spans="2:7" s="87" customFormat="1" ht="12" customHeight="1" x14ac:dyDescent="0.25">
      <c r="B458" s="104" t="s">
        <v>901</v>
      </c>
      <c r="C458" s="102" t="s">
        <v>939</v>
      </c>
      <c r="G458" s="385">
        <f>G258</f>
        <v>0</v>
      </c>
    </row>
    <row r="459" spans="2:7" s="87" customFormat="1" ht="12" customHeight="1" x14ac:dyDescent="0.25">
      <c r="B459" s="103"/>
      <c r="C459" s="103"/>
      <c r="D459" s="103"/>
      <c r="E459" s="103"/>
      <c r="F459" s="103"/>
      <c r="G459" s="386"/>
    </row>
    <row r="460" spans="2:7" s="87" customFormat="1" ht="12" customHeight="1" x14ac:dyDescent="0.25">
      <c r="B460" s="104" t="s">
        <v>937</v>
      </c>
      <c r="C460" s="102" t="s">
        <v>955</v>
      </c>
      <c r="G460" s="385">
        <f>G328</f>
        <v>0</v>
      </c>
    </row>
    <row r="461" spans="2:7" s="87" customFormat="1" ht="12" customHeight="1" x14ac:dyDescent="0.25">
      <c r="B461" s="103"/>
      <c r="C461" s="103"/>
      <c r="D461" s="103"/>
      <c r="E461" s="103"/>
      <c r="F461" s="103"/>
      <c r="G461" s="386"/>
    </row>
    <row r="462" spans="2:7" s="87" customFormat="1" ht="12" customHeight="1" x14ac:dyDescent="0.25">
      <c r="B462" s="104" t="s">
        <v>194</v>
      </c>
      <c r="C462" s="102" t="s">
        <v>969</v>
      </c>
      <c r="G462" s="385">
        <f>G394</f>
        <v>0</v>
      </c>
    </row>
    <row r="463" spans="2:7" s="87" customFormat="1" ht="12" customHeight="1" x14ac:dyDescent="0.25">
      <c r="B463" s="103"/>
      <c r="C463" s="103"/>
      <c r="D463" s="103"/>
      <c r="E463" s="103"/>
      <c r="F463" s="103"/>
      <c r="G463" s="386"/>
    </row>
    <row r="464" spans="2:7" s="87" customFormat="1" ht="24" customHeight="1" x14ac:dyDescent="0.25">
      <c r="B464" s="104" t="s">
        <v>967</v>
      </c>
      <c r="C464" s="102" t="s">
        <v>1011</v>
      </c>
      <c r="G464" s="385">
        <f>G448</f>
        <v>0</v>
      </c>
    </row>
    <row r="465" spans="2:8" s="87" customFormat="1" ht="12" customHeight="1" x14ac:dyDescent="0.25">
      <c r="B465" s="103"/>
      <c r="C465" s="103"/>
      <c r="D465" s="103"/>
      <c r="E465" s="103"/>
      <c r="F465" s="103"/>
      <c r="G465" s="386"/>
    </row>
    <row r="466" spans="2:8" s="87" customFormat="1" ht="12.6" customHeight="1" x14ac:dyDescent="0.25">
      <c r="C466" s="102" t="s">
        <v>850</v>
      </c>
      <c r="G466" s="385">
        <f>SUM(G454:G465)</f>
        <v>0</v>
      </c>
    </row>
    <row r="467" spans="2:8" s="87" customFormat="1" ht="12" customHeight="1" x14ac:dyDescent="0.25">
      <c r="B467" s="103"/>
      <c r="C467" s="103"/>
      <c r="D467" s="103"/>
      <c r="E467" s="103"/>
      <c r="F467" s="103"/>
      <c r="G467" s="386"/>
    </row>
    <row r="468" spans="2:8" s="87" customFormat="1" ht="12" customHeight="1" x14ac:dyDescent="0.25">
      <c r="C468" s="102"/>
      <c r="G468" s="385"/>
    </row>
    <row r="469" spans="2:8" s="97" customFormat="1" ht="20.100000000000001" customHeight="1" x14ac:dyDescent="0.25">
      <c r="B469" s="105" t="s">
        <v>143</v>
      </c>
      <c r="G469" s="387">
        <f>G466</f>
        <v>0</v>
      </c>
      <c r="H469" s="187"/>
    </row>
    <row r="470" spans="2:8" s="87" customFormat="1" ht="12" customHeight="1" x14ac:dyDescent="0.25">
      <c r="G470" s="385"/>
    </row>
    <row r="471" spans="2:8" s="87" customFormat="1" ht="12" customHeight="1" x14ac:dyDescent="0.25">
      <c r="G471" s="385"/>
    </row>
    <row r="472" spans="2:8" s="87" customFormat="1" ht="12" customHeight="1" x14ac:dyDescent="0.25">
      <c r="G472" s="385"/>
    </row>
    <row r="473" spans="2:8" s="87" customFormat="1" ht="12" customHeight="1" x14ac:dyDescent="0.25">
      <c r="G473" s="385"/>
    </row>
    <row r="474" spans="2:8" s="87" customFormat="1" ht="12" customHeight="1" x14ac:dyDescent="0.25">
      <c r="G474" s="385"/>
    </row>
    <row r="475" spans="2:8" s="87" customFormat="1" ht="12" customHeight="1" x14ac:dyDescent="0.25">
      <c r="G475" s="385"/>
    </row>
    <row r="476" spans="2:8" s="87" customFormat="1" ht="12" customHeight="1" x14ac:dyDescent="0.25">
      <c r="G476" s="385"/>
    </row>
    <row r="477" spans="2:8" s="87" customFormat="1" ht="12" customHeight="1" x14ac:dyDescent="0.25">
      <c r="G477" s="385"/>
    </row>
    <row r="478" spans="2:8" s="87" customFormat="1" ht="12" customHeight="1" x14ac:dyDescent="0.25">
      <c r="G478" s="385"/>
    </row>
    <row r="479" spans="2:8" s="87" customFormat="1" ht="12" customHeight="1" x14ac:dyDescent="0.25">
      <c r="G479" s="385"/>
    </row>
    <row r="480" spans="2:8" s="87" customFormat="1" ht="12" customHeight="1" x14ac:dyDescent="0.25">
      <c r="G480" s="385"/>
    </row>
    <row r="481" spans="7:7" s="87" customFormat="1" ht="12" customHeight="1" x14ac:dyDescent="0.25">
      <c r="G481" s="385"/>
    </row>
    <row r="482" spans="7:7" s="87" customFormat="1" ht="12" customHeight="1" x14ac:dyDescent="0.25">
      <c r="G482" s="385"/>
    </row>
    <row r="483" spans="7:7" s="87" customFormat="1" ht="12" customHeight="1" x14ac:dyDescent="0.25">
      <c r="G483" s="385"/>
    </row>
    <row r="484" spans="7:7" s="87" customFormat="1" ht="12" customHeight="1" x14ac:dyDescent="0.25">
      <c r="G484" s="385"/>
    </row>
    <row r="485" spans="7:7" s="87" customFormat="1" ht="12" customHeight="1" x14ac:dyDescent="0.25">
      <c r="G485" s="385"/>
    </row>
    <row r="486" spans="7:7" s="87" customFormat="1" ht="12" customHeight="1" x14ac:dyDescent="0.25">
      <c r="G486" s="385"/>
    </row>
    <row r="487" spans="7:7" s="87" customFormat="1" ht="12" customHeight="1" x14ac:dyDescent="0.25">
      <c r="G487" s="385"/>
    </row>
    <row r="488" spans="7:7" s="87" customFormat="1" ht="12" customHeight="1" x14ac:dyDescent="0.25">
      <c r="G488" s="385"/>
    </row>
    <row r="489" spans="7:7" s="87" customFormat="1" ht="12" customHeight="1" x14ac:dyDescent="0.25">
      <c r="G489" s="385"/>
    </row>
    <row r="490" spans="7:7" s="87" customFormat="1" ht="12" customHeight="1" x14ac:dyDescent="0.25">
      <c r="G490" s="385"/>
    </row>
    <row r="491" spans="7:7" s="87" customFormat="1" ht="12" customHeight="1" x14ac:dyDescent="0.25">
      <c r="G491" s="385"/>
    </row>
    <row r="492" spans="7:7" s="87" customFormat="1" ht="12" customHeight="1" x14ac:dyDescent="0.25">
      <c r="G492" s="385"/>
    </row>
    <row r="493" spans="7:7" s="87" customFormat="1" ht="12" customHeight="1" x14ac:dyDescent="0.25">
      <c r="G493" s="385"/>
    </row>
    <row r="494" spans="7:7" s="87" customFormat="1" ht="12" customHeight="1" x14ac:dyDescent="0.25">
      <c r="G494" s="385"/>
    </row>
    <row r="495" spans="7:7" s="87" customFormat="1" ht="12" customHeight="1" x14ac:dyDescent="0.25">
      <c r="G495" s="385"/>
    </row>
    <row r="496" spans="7:7" s="87" customFormat="1" ht="12" customHeight="1" x14ac:dyDescent="0.25">
      <c r="G496" s="385"/>
    </row>
    <row r="497" spans="7:7" s="87" customFormat="1" ht="12" customHeight="1" x14ac:dyDescent="0.25">
      <c r="G497" s="385"/>
    </row>
    <row r="498" spans="7:7" s="87" customFormat="1" ht="12" customHeight="1" x14ac:dyDescent="0.25">
      <c r="G498" s="385"/>
    </row>
    <row r="499" spans="7:7" s="87" customFormat="1" ht="12" customHeight="1" x14ac:dyDescent="0.25">
      <c r="G499" s="385"/>
    </row>
    <row r="500" spans="7:7" s="87" customFormat="1" ht="12" customHeight="1" x14ac:dyDescent="0.25">
      <c r="G500" s="385"/>
    </row>
    <row r="501" spans="7:7" s="87" customFormat="1" ht="12" customHeight="1" x14ac:dyDescent="0.25">
      <c r="G501" s="385"/>
    </row>
    <row r="502" spans="7:7" s="87" customFormat="1" ht="12" customHeight="1" x14ac:dyDescent="0.25">
      <c r="G502" s="385"/>
    </row>
    <row r="503" spans="7:7" s="87" customFormat="1" ht="12" customHeight="1" x14ac:dyDescent="0.25">
      <c r="G503" s="385"/>
    </row>
    <row r="504" spans="7:7" s="87" customFormat="1" ht="12" customHeight="1" x14ac:dyDescent="0.25">
      <c r="G504" s="385"/>
    </row>
    <row r="505" spans="7:7" s="87" customFormat="1" ht="12" customHeight="1" x14ac:dyDescent="0.25">
      <c r="G505" s="385"/>
    </row>
    <row r="506" spans="7:7" s="87" customFormat="1" ht="12" customHeight="1" x14ac:dyDescent="0.25">
      <c r="G506" s="385"/>
    </row>
    <row r="507" spans="7:7" s="87" customFormat="1" ht="12" customHeight="1" x14ac:dyDescent="0.25">
      <c r="G507" s="385"/>
    </row>
    <row r="508" spans="7:7" s="87" customFormat="1" ht="12" customHeight="1" x14ac:dyDescent="0.25">
      <c r="G508" s="385"/>
    </row>
    <row r="509" spans="7:7" s="87" customFormat="1" ht="12" customHeight="1" x14ac:dyDescent="0.25">
      <c r="G509" s="385"/>
    </row>
    <row r="510" spans="7:7" s="87" customFormat="1" ht="12" customHeight="1" x14ac:dyDescent="0.25">
      <c r="G510" s="385"/>
    </row>
    <row r="511" spans="7:7" s="87" customFormat="1" ht="12" customHeight="1" x14ac:dyDescent="0.25">
      <c r="G511" s="385"/>
    </row>
    <row r="512" spans="7:7" s="87" customFormat="1" ht="12" customHeight="1" x14ac:dyDescent="0.25">
      <c r="G512" s="385"/>
    </row>
    <row r="513" spans="4:7" s="87" customFormat="1" ht="12" customHeight="1" x14ac:dyDescent="0.25">
      <c r="G513" s="385"/>
    </row>
    <row r="514" spans="4:7" s="87" customFormat="1" ht="12" customHeight="1" x14ac:dyDescent="0.25">
      <c r="G514" s="385"/>
    </row>
    <row r="515" spans="4:7" s="87" customFormat="1" ht="12" customHeight="1" x14ac:dyDescent="0.25">
      <c r="G515" s="385"/>
    </row>
    <row r="516" spans="4:7" s="87" customFormat="1" ht="12" customHeight="1" x14ac:dyDescent="0.25">
      <c r="G516" s="385"/>
    </row>
    <row r="517" spans="4:7" s="87" customFormat="1" ht="12" customHeight="1" x14ac:dyDescent="0.25">
      <c r="G517" s="385"/>
    </row>
    <row r="518" spans="4:7" s="87" customFormat="1" ht="12" customHeight="1" x14ac:dyDescent="0.25">
      <c r="G518" s="385"/>
    </row>
    <row r="519" spans="4:7" s="87" customFormat="1" ht="12" customHeight="1" x14ac:dyDescent="0.25">
      <c r="G519" s="385"/>
    </row>
    <row r="520" spans="4:7" s="86" customFormat="1" ht="12" customHeight="1" x14ac:dyDescent="0.2">
      <c r="D520" s="100" t="s">
        <v>1009</v>
      </c>
      <c r="G520" s="379"/>
    </row>
  </sheetData>
  <pageMargins left="0.59055118110236227" right="0.27559055118110237" top="0.39370078740157483" bottom="0.39370078740157483" header="0.31496062992125984" footer="0.31496062992125984"/>
  <pageSetup paperSize="9" scale="90" orientation="portrait" r:id="rId1"/>
  <rowBreaks count="8" manualBreakCount="8">
    <brk id="52" max="16383" man="1"/>
    <brk id="119" max="16383" man="1"/>
    <brk id="186" max="16383" man="1"/>
    <brk id="258" max="16383" man="1"/>
    <brk id="328" max="16383" man="1"/>
    <brk id="394" max="16383" man="1"/>
    <brk id="448" max="16383" man="1"/>
    <brk id="5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3F10E-4B00-425F-9169-60DA25D4BCB7}">
  <dimension ref="A1:G170"/>
  <sheetViews>
    <sheetView view="pageBreakPreview" topLeftCell="A154" zoomScaleSheetLayoutView="100" workbookViewId="0">
      <selection activeCell="G154" sqref="G1:S1048576"/>
    </sheetView>
  </sheetViews>
  <sheetFormatPr defaultRowHeight="14.25" x14ac:dyDescent="0.2"/>
  <cols>
    <col min="1" max="1" width="7.42578125" style="114" customWidth="1"/>
    <col min="2" max="2" width="35.85546875" style="114" customWidth="1"/>
    <col min="3" max="3" width="7.28515625" style="114" customWidth="1"/>
    <col min="4" max="4" width="7.85546875" style="114" customWidth="1"/>
    <col min="5" max="5" width="9.7109375" style="400" bestFit="1" customWidth="1"/>
    <col min="6" max="6" width="11" style="400" bestFit="1" customWidth="1"/>
    <col min="7" max="7" width="9.85546875" style="114" bestFit="1" customWidth="1"/>
    <col min="8" max="8" width="9.140625" style="114"/>
    <col min="9" max="9" width="12.42578125" style="114" bestFit="1" customWidth="1"/>
    <col min="10" max="16384" width="9.140625" style="114"/>
  </cols>
  <sheetData>
    <row r="1" spans="1:7" s="155" customFormat="1" ht="11.25" x14ac:dyDescent="0.2">
      <c r="A1" s="110" t="s">
        <v>1141</v>
      </c>
      <c r="B1" s="110"/>
      <c r="D1" s="156"/>
      <c r="E1" s="389"/>
      <c r="F1" s="389"/>
    </row>
    <row r="2" spans="1:7" s="155" customFormat="1" ht="11.25" x14ac:dyDescent="0.2">
      <c r="B2" s="110"/>
      <c r="D2" s="156"/>
      <c r="E2" s="389"/>
      <c r="F2" s="389"/>
    </row>
    <row r="3" spans="1:7" s="155" customFormat="1" ht="11.25" x14ac:dyDescent="0.2">
      <c r="A3" s="110" t="s">
        <v>146</v>
      </c>
      <c r="B3" s="110"/>
      <c r="D3" s="156"/>
      <c r="E3" s="389"/>
      <c r="F3" s="389"/>
    </row>
    <row r="4" spans="1:7" s="155" customFormat="1" ht="11.25" x14ac:dyDescent="0.2">
      <c r="A4" s="110" t="s">
        <v>145</v>
      </c>
      <c r="B4" s="110"/>
      <c r="D4" s="156"/>
      <c r="E4" s="389"/>
      <c r="F4" s="389"/>
    </row>
    <row r="5" spans="1:7" s="155" customFormat="1" ht="11.25" x14ac:dyDescent="0.2">
      <c r="A5" s="110"/>
      <c r="B5" s="110"/>
      <c r="D5" s="156"/>
      <c r="E5" s="389"/>
      <c r="F5" s="389"/>
    </row>
    <row r="6" spans="1:7" s="155" customFormat="1" ht="11.25" x14ac:dyDescent="0.2">
      <c r="A6" s="110" t="s">
        <v>1142</v>
      </c>
      <c r="B6" s="110"/>
      <c r="D6" s="156"/>
      <c r="E6" s="389"/>
      <c r="F6" s="389"/>
    </row>
    <row r="7" spans="1:7" s="156" customFormat="1" ht="15" customHeight="1" x14ac:dyDescent="0.2">
      <c r="B7" s="110" t="s">
        <v>0</v>
      </c>
      <c r="E7" s="389"/>
      <c r="F7" s="389"/>
      <c r="G7" s="111"/>
    </row>
    <row r="8" spans="1:7" s="198" customFormat="1" ht="15" x14ac:dyDescent="0.25">
      <c r="A8" s="195" t="s">
        <v>1143</v>
      </c>
      <c r="B8" s="196" t="s">
        <v>156</v>
      </c>
      <c r="C8" s="196" t="s">
        <v>157</v>
      </c>
      <c r="D8" s="197" t="s">
        <v>158</v>
      </c>
      <c r="E8" s="390" t="s">
        <v>159</v>
      </c>
      <c r="F8" s="390" t="s">
        <v>1309</v>
      </c>
    </row>
    <row r="9" spans="1:7" x14ac:dyDescent="0.2">
      <c r="A9" s="134"/>
      <c r="B9" s="135" t="s">
        <v>1144</v>
      </c>
      <c r="C9" s="112"/>
      <c r="D9" s="136"/>
      <c r="E9" s="391"/>
      <c r="F9" s="391"/>
    </row>
    <row r="10" spans="1:7" ht="6" customHeight="1" x14ac:dyDescent="0.2">
      <c r="A10" s="134"/>
      <c r="B10" s="135"/>
      <c r="C10" s="112"/>
      <c r="D10" s="136"/>
      <c r="E10" s="391"/>
      <c r="F10" s="391"/>
    </row>
    <row r="11" spans="1:7" x14ac:dyDescent="0.2">
      <c r="A11" s="137">
        <v>1</v>
      </c>
      <c r="B11" s="121" t="s">
        <v>1145</v>
      </c>
      <c r="C11" s="113"/>
      <c r="D11" s="116"/>
      <c r="E11" s="392"/>
      <c r="F11" s="392"/>
    </row>
    <row r="12" spans="1:7" x14ac:dyDescent="0.2">
      <c r="A12" s="119"/>
      <c r="B12" s="119" t="s">
        <v>1146</v>
      </c>
      <c r="C12" s="113"/>
      <c r="D12" s="116"/>
      <c r="E12" s="392"/>
      <c r="F12" s="392"/>
    </row>
    <row r="13" spans="1:7" x14ac:dyDescent="0.2">
      <c r="A13" s="119"/>
      <c r="B13" s="122" t="s">
        <v>1147</v>
      </c>
      <c r="C13" s="113"/>
      <c r="D13" s="116"/>
      <c r="E13" s="392"/>
      <c r="F13" s="392"/>
    </row>
    <row r="14" spans="1:7" x14ac:dyDescent="0.2">
      <c r="A14" s="119"/>
      <c r="B14" s="119" t="s">
        <v>1148</v>
      </c>
      <c r="C14" s="113"/>
      <c r="D14" s="116"/>
      <c r="E14" s="392"/>
      <c r="F14" s="392"/>
    </row>
    <row r="15" spans="1:7" ht="5.0999999999999996" customHeight="1" x14ac:dyDescent="0.2">
      <c r="A15" s="119"/>
      <c r="B15" s="119"/>
      <c r="C15" s="113"/>
      <c r="D15" s="116"/>
      <c r="E15" s="392"/>
      <c r="F15" s="392"/>
    </row>
    <row r="16" spans="1:7" x14ac:dyDescent="0.2">
      <c r="A16" s="119"/>
      <c r="B16" s="119" t="s">
        <v>1149</v>
      </c>
      <c r="C16" s="113" t="s">
        <v>136</v>
      </c>
      <c r="D16" s="116"/>
      <c r="E16" s="392"/>
      <c r="F16" s="392" t="s">
        <v>1231</v>
      </c>
    </row>
    <row r="17" spans="1:6" ht="5.0999999999999996" customHeight="1" x14ac:dyDescent="0.2">
      <c r="A17" s="119"/>
      <c r="B17" s="119"/>
      <c r="C17" s="113"/>
      <c r="D17" s="116"/>
      <c r="E17" s="392"/>
      <c r="F17" s="392"/>
    </row>
    <row r="18" spans="1:6" x14ac:dyDescent="0.2">
      <c r="A18" s="119"/>
      <c r="B18" s="119" t="s">
        <v>1150</v>
      </c>
      <c r="C18" s="113" t="s">
        <v>136</v>
      </c>
      <c r="D18" s="116"/>
      <c r="E18" s="392"/>
      <c r="F18" s="392" t="s">
        <v>1231</v>
      </c>
    </row>
    <row r="19" spans="1:6" ht="5.0999999999999996" customHeight="1" x14ac:dyDescent="0.2">
      <c r="A19" s="119"/>
      <c r="B19" s="119"/>
      <c r="C19" s="113"/>
      <c r="D19" s="116"/>
      <c r="E19" s="392"/>
      <c r="F19" s="392"/>
    </row>
    <row r="20" spans="1:6" x14ac:dyDescent="0.2">
      <c r="A20" s="119"/>
      <c r="B20" s="119" t="s">
        <v>1151</v>
      </c>
      <c r="C20" s="113" t="s">
        <v>136</v>
      </c>
      <c r="D20" s="116"/>
      <c r="E20" s="392"/>
      <c r="F20" s="392" t="s">
        <v>1231</v>
      </c>
    </row>
    <row r="21" spans="1:6" ht="5.0999999999999996" customHeight="1" x14ac:dyDescent="0.2">
      <c r="A21" s="119"/>
      <c r="B21" s="119"/>
      <c r="C21" s="113"/>
      <c r="D21" s="116"/>
      <c r="E21" s="392"/>
      <c r="F21" s="392"/>
    </row>
    <row r="22" spans="1:6" x14ac:dyDescent="0.2">
      <c r="A22" s="119"/>
      <c r="B22" s="119" t="s">
        <v>1152</v>
      </c>
      <c r="C22" s="113" t="s">
        <v>136</v>
      </c>
      <c r="D22" s="116"/>
      <c r="E22" s="392"/>
      <c r="F22" s="392" t="s">
        <v>1231</v>
      </c>
    </row>
    <row r="23" spans="1:6" ht="5.0999999999999996" customHeight="1" x14ac:dyDescent="0.2">
      <c r="A23" s="119"/>
      <c r="B23" s="119"/>
      <c r="C23" s="113"/>
      <c r="D23" s="116"/>
      <c r="E23" s="392"/>
      <c r="F23" s="392"/>
    </row>
    <row r="24" spans="1:6" x14ac:dyDescent="0.2">
      <c r="A24" s="119"/>
      <c r="B24" s="119" t="s">
        <v>1153</v>
      </c>
      <c r="C24" s="113" t="s">
        <v>136</v>
      </c>
      <c r="D24" s="116"/>
      <c r="E24" s="392"/>
      <c r="F24" s="392" t="s">
        <v>1231</v>
      </c>
    </row>
    <row r="25" spans="1:6" ht="5.0999999999999996" customHeight="1" x14ac:dyDescent="0.2">
      <c r="A25" s="119"/>
      <c r="B25" s="119"/>
      <c r="C25" s="113"/>
      <c r="D25" s="116"/>
      <c r="E25" s="392"/>
      <c r="F25" s="392"/>
    </row>
    <row r="26" spans="1:6" x14ac:dyDescent="0.2">
      <c r="A26" s="119"/>
      <c r="B26" s="119" t="s">
        <v>1154</v>
      </c>
      <c r="C26" s="113" t="s">
        <v>136</v>
      </c>
      <c r="D26" s="116"/>
      <c r="E26" s="392"/>
      <c r="F26" s="392" t="s">
        <v>1231</v>
      </c>
    </row>
    <row r="27" spans="1:6" ht="5.0999999999999996" customHeight="1" x14ac:dyDescent="0.2">
      <c r="A27" s="119"/>
      <c r="B27" s="119"/>
      <c r="C27" s="113"/>
      <c r="D27" s="116"/>
      <c r="E27" s="392"/>
      <c r="F27" s="392"/>
    </row>
    <row r="28" spans="1:6" x14ac:dyDescent="0.2">
      <c r="A28" s="119"/>
      <c r="B28" s="119" t="s">
        <v>1155</v>
      </c>
      <c r="C28" s="113" t="s">
        <v>136</v>
      </c>
      <c r="D28" s="116">
        <f>2100+1000</f>
        <v>3100</v>
      </c>
      <c r="E28" s="392"/>
      <c r="F28" s="392">
        <f>D28*E28</f>
        <v>0</v>
      </c>
    </row>
    <row r="29" spans="1:6" ht="5.0999999999999996" customHeight="1" x14ac:dyDescent="0.2">
      <c r="A29" s="119"/>
      <c r="B29" s="119"/>
      <c r="C29" s="113"/>
      <c r="D29" s="116"/>
      <c r="E29" s="392"/>
      <c r="F29" s="392"/>
    </row>
    <row r="30" spans="1:6" x14ac:dyDescent="0.2">
      <c r="A30" s="119"/>
      <c r="B30" s="119" t="s">
        <v>1156</v>
      </c>
      <c r="C30" s="113" t="s">
        <v>136</v>
      </c>
      <c r="D30" s="116"/>
      <c r="E30" s="392"/>
      <c r="F30" s="392" t="s">
        <v>1231</v>
      </c>
    </row>
    <row r="31" spans="1:6" ht="5.0999999999999996" customHeight="1" x14ac:dyDescent="0.2">
      <c r="A31" s="119"/>
      <c r="B31" s="119"/>
      <c r="C31" s="113"/>
      <c r="D31" s="116"/>
      <c r="E31" s="392"/>
      <c r="F31" s="392"/>
    </row>
    <row r="32" spans="1:6" x14ac:dyDescent="0.2">
      <c r="A32" s="119"/>
      <c r="B32" s="119" t="s">
        <v>1157</v>
      </c>
      <c r="C32" s="113" t="s">
        <v>136</v>
      </c>
      <c r="D32" s="116"/>
      <c r="E32" s="392"/>
      <c r="F32" s="392" t="s">
        <v>1231</v>
      </c>
    </row>
    <row r="33" spans="1:6" ht="5.0999999999999996" customHeight="1" x14ac:dyDescent="0.2">
      <c r="A33" s="119"/>
      <c r="B33" s="119"/>
      <c r="C33" s="113"/>
      <c r="D33" s="116"/>
      <c r="E33" s="392"/>
      <c r="F33" s="392"/>
    </row>
    <row r="34" spans="1:6" x14ac:dyDescent="0.2">
      <c r="A34" s="119"/>
      <c r="B34" s="119" t="s">
        <v>1158</v>
      </c>
      <c r="C34" s="113" t="s">
        <v>136</v>
      </c>
      <c r="D34" s="116"/>
      <c r="E34" s="392"/>
      <c r="F34" s="392" t="s">
        <v>1231</v>
      </c>
    </row>
    <row r="35" spans="1:6" x14ac:dyDescent="0.2">
      <c r="A35" s="119"/>
      <c r="B35" s="119"/>
      <c r="C35" s="113"/>
      <c r="D35" s="116"/>
      <c r="E35" s="392"/>
      <c r="F35" s="392"/>
    </row>
    <row r="36" spans="1:6" x14ac:dyDescent="0.2">
      <c r="A36" s="120">
        <v>2</v>
      </c>
      <c r="B36" s="138" t="s">
        <v>1159</v>
      </c>
      <c r="C36" s="113"/>
      <c r="D36" s="116"/>
      <c r="E36" s="392"/>
      <c r="F36" s="392"/>
    </row>
    <row r="37" spans="1:6" x14ac:dyDescent="0.2">
      <c r="A37" s="117"/>
      <c r="B37" s="119" t="s">
        <v>1160</v>
      </c>
      <c r="C37" s="113"/>
      <c r="D37" s="116"/>
      <c r="E37" s="392"/>
      <c r="F37" s="392"/>
    </row>
    <row r="38" spans="1:6" x14ac:dyDescent="0.2">
      <c r="A38" s="117"/>
      <c r="B38" s="119" t="s">
        <v>1161</v>
      </c>
      <c r="C38" s="113"/>
      <c r="D38" s="116"/>
      <c r="E38" s="392"/>
      <c r="F38" s="392"/>
    </row>
    <row r="39" spans="1:6" ht="5.0999999999999996" customHeight="1" x14ac:dyDescent="0.2">
      <c r="A39" s="117"/>
      <c r="B39" s="119"/>
      <c r="C39" s="113"/>
      <c r="D39" s="116"/>
      <c r="E39" s="392"/>
      <c r="F39" s="392"/>
    </row>
    <row r="40" spans="1:6" x14ac:dyDescent="0.2">
      <c r="A40" s="117"/>
      <c r="B40" s="119" t="s">
        <v>1162</v>
      </c>
      <c r="C40" s="113" t="s">
        <v>136</v>
      </c>
      <c r="D40" s="116"/>
      <c r="E40" s="392"/>
      <c r="F40" s="392" t="s">
        <v>1231</v>
      </c>
    </row>
    <row r="41" spans="1:6" ht="5.0999999999999996" customHeight="1" x14ac:dyDescent="0.2">
      <c r="A41" s="117"/>
      <c r="B41" s="119"/>
      <c r="C41" s="113"/>
      <c r="D41" s="116"/>
      <c r="E41" s="392"/>
      <c r="F41" s="392"/>
    </row>
    <row r="42" spans="1:6" x14ac:dyDescent="0.2">
      <c r="A42" s="117"/>
      <c r="B42" s="119" t="s">
        <v>1163</v>
      </c>
      <c r="C42" s="113" t="s">
        <v>136</v>
      </c>
      <c r="D42" s="116"/>
      <c r="E42" s="392"/>
      <c r="F42" s="392" t="s">
        <v>1231</v>
      </c>
    </row>
    <row r="43" spans="1:6" ht="5.0999999999999996" customHeight="1" x14ac:dyDescent="0.2">
      <c r="A43" s="117"/>
      <c r="B43" s="119"/>
      <c r="C43" s="113"/>
      <c r="D43" s="116"/>
      <c r="E43" s="392"/>
      <c r="F43" s="392"/>
    </row>
    <row r="44" spans="1:6" x14ac:dyDescent="0.2">
      <c r="A44" s="117"/>
      <c r="B44" s="119" t="s">
        <v>1164</v>
      </c>
      <c r="C44" s="113" t="s">
        <v>136</v>
      </c>
      <c r="D44" s="116"/>
      <c r="E44" s="392"/>
      <c r="F44" s="392" t="s">
        <v>1231</v>
      </c>
    </row>
    <row r="45" spans="1:6" ht="5.0999999999999996" customHeight="1" x14ac:dyDescent="0.2">
      <c r="A45" s="117"/>
      <c r="B45" s="119"/>
      <c r="C45" s="113"/>
      <c r="D45" s="116"/>
      <c r="E45" s="392"/>
      <c r="F45" s="392"/>
    </row>
    <row r="46" spans="1:6" x14ac:dyDescent="0.2">
      <c r="A46" s="117"/>
      <c r="B46" s="119" t="s">
        <v>1165</v>
      </c>
      <c r="C46" s="113" t="s">
        <v>136</v>
      </c>
      <c r="D46" s="116"/>
      <c r="E46" s="392"/>
      <c r="F46" s="392" t="s">
        <v>1231</v>
      </c>
    </row>
    <row r="47" spans="1:6" ht="5.0999999999999996" customHeight="1" x14ac:dyDescent="0.2">
      <c r="A47" s="117"/>
      <c r="B47" s="119"/>
      <c r="C47" s="113"/>
      <c r="D47" s="116"/>
      <c r="E47" s="392"/>
      <c r="F47" s="392"/>
    </row>
    <row r="48" spans="1:6" x14ac:dyDescent="0.2">
      <c r="A48" s="117"/>
      <c r="B48" s="119" t="s">
        <v>1166</v>
      </c>
      <c r="C48" s="113" t="s">
        <v>136</v>
      </c>
      <c r="D48" s="116">
        <v>2100</v>
      </c>
      <c r="E48" s="392"/>
      <c r="F48" s="392">
        <f>D48*E48</f>
        <v>0</v>
      </c>
    </row>
    <row r="49" spans="1:6" ht="5.0999999999999996" customHeight="1" x14ac:dyDescent="0.2">
      <c r="A49" s="117"/>
      <c r="B49" s="119"/>
      <c r="C49" s="113"/>
      <c r="D49" s="116"/>
      <c r="E49" s="392"/>
      <c r="F49" s="392"/>
    </row>
    <row r="50" spans="1:6" x14ac:dyDescent="0.2">
      <c r="A50" s="117"/>
      <c r="B50" s="119" t="s">
        <v>1167</v>
      </c>
      <c r="C50" s="113" t="s">
        <v>136</v>
      </c>
      <c r="D50" s="116"/>
      <c r="E50" s="392"/>
      <c r="F50" s="392" t="s">
        <v>1231</v>
      </c>
    </row>
    <row r="51" spans="1:6" ht="5.0999999999999996" customHeight="1" x14ac:dyDescent="0.2">
      <c r="A51" s="117"/>
      <c r="B51" s="119"/>
      <c r="C51" s="113"/>
      <c r="D51" s="116"/>
      <c r="E51" s="392"/>
      <c r="F51" s="392"/>
    </row>
    <row r="52" spans="1:6" x14ac:dyDescent="0.2">
      <c r="A52" s="117"/>
      <c r="B52" s="119" t="s">
        <v>1168</v>
      </c>
      <c r="C52" s="113" t="s">
        <v>136</v>
      </c>
      <c r="D52" s="116"/>
      <c r="E52" s="392"/>
      <c r="F52" s="392" t="s">
        <v>1231</v>
      </c>
    </row>
    <row r="53" spans="1:6" x14ac:dyDescent="0.2">
      <c r="A53" s="117"/>
      <c r="B53" s="119"/>
      <c r="C53" s="113"/>
      <c r="D53" s="116"/>
      <c r="E53" s="392"/>
      <c r="F53" s="392"/>
    </row>
    <row r="54" spans="1:6" x14ac:dyDescent="0.2">
      <c r="A54" s="120">
        <v>3</v>
      </c>
      <c r="B54" s="138" t="s">
        <v>1169</v>
      </c>
      <c r="C54" s="113"/>
      <c r="D54" s="116"/>
      <c r="E54" s="392"/>
      <c r="F54" s="392"/>
    </row>
    <row r="55" spans="1:6" x14ac:dyDescent="0.2">
      <c r="A55" s="117"/>
      <c r="B55" s="119" t="s">
        <v>1170</v>
      </c>
      <c r="C55" s="113"/>
      <c r="D55" s="116"/>
      <c r="E55" s="392"/>
      <c r="F55" s="392"/>
    </row>
    <row r="56" spans="1:6" x14ac:dyDescent="0.2">
      <c r="A56" s="117"/>
      <c r="B56" s="119" t="s">
        <v>1171</v>
      </c>
      <c r="C56" s="113"/>
      <c r="D56" s="116"/>
      <c r="E56" s="392"/>
      <c r="F56" s="392"/>
    </row>
    <row r="57" spans="1:6" x14ac:dyDescent="0.2">
      <c r="A57" s="117"/>
      <c r="B57" s="119" t="s">
        <v>1172</v>
      </c>
      <c r="C57" s="113"/>
      <c r="D57" s="116"/>
      <c r="E57" s="392"/>
      <c r="F57" s="392"/>
    </row>
    <row r="58" spans="1:6" ht="5.0999999999999996" customHeight="1" x14ac:dyDescent="0.2">
      <c r="A58" s="117"/>
      <c r="B58" s="119"/>
      <c r="C58" s="113"/>
      <c r="D58" s="116"/>
      <c r="E58" s="392"/>
      <c r="F58" s="392"/>
    </row>
    <row r="59" spans="1:6" x14ac:dyDescent="0.2">
      <c r="A59" s="117"/>
      <c r="B59" s="119" t="s">
        <v>1149</v>
      </c>
      <c r="C59" s="113" t="s">
        <v>1173</v>
      </c>
      <c r="D59" s="116"/>
      <c r="E59" s="392"/>
      <c r="F59" s="392" t="s">
        <v>1231</v>
      </c>
    </row>
    <row r="60" spans="1:6" ht="5.0999999999999996" customHeight="1" x14ac:dyDescent="0.2">
      <c r="A60" s="117"/>
      <c r="B60" s="119"/>
      <c r="C60" s="113"/>
      <c r="D60" s="116"/>
      <c r="E60" s="392"/>
      <c r="F60" s="392"/>
    </row>
    <row r="61" spans="1:6" x14ac:dyDescent="0.2">
      <c r="A61" s="117"/>
      <c r="B61" s="119" t="s">
        <v>1150</v>
      </c>
      <c r="C61" s="113" t="s">
        <v>1173</v>
      </c>
      <c r="D61" s="116"/>
      <c r="E61" s="392"/>
      <c r="F61" s="392" t="s">
        <v>1231</v>
      </c>
    </row>
    <row r="62" spans="1:6" ht="5.0999999999999996" customHeight="1" x14ac:dyDescent="0.2">
      <c r="A62" s="117"/>
      <c r="B62" s="119"/>
      <c r="C62" s="113"/>
      <c r="D62" s="116"/>
      <c r="E62" s="392"/>
      <c r="F62" s="392"/>
    </row>
    <row r="63" spans="1:6" x14ac:dyDescent="0.2">
      <c r="A63" s="117"/>
      <c r="B63" s="119" t="s">
        <v>1151</v>
      </c>
      <c r="C63" s="113" t="s">
        <v>1173</v>
      </c>
      <c r="D63" s="116"/>
      <c r="E63" s="392"/>
      <c r="F63" s="392" t="s">
        <v>1231</v>
      </c>
    </row>
    <row r="64" spans="1:6" ht="5.0999999999999996" customHeight="1" x14ac:dyDescent="0.2">
      <c r="A64" s="117"/>
      <c r="B64" s="119"/>
      <c r="C64" s="113"/>
      <c r="D64" s="116"/>
      <c r="E64" s="392"/>
      <c r="F64" s="392"/>
    </row>
    <row r="65" spans="1:6" x14ac:dyDescent="0.2">
      <c r="A65" s="117"/>
      <c r="B65" s="119" t="s">
        <v>1152</v>
      </c>
      <c r="C65" s="113" t="s">
        <v>1173</v>
      </c>
      <c r="D65" s="116"/>
      <c r="E65" s="392"/>
      <c r="F65" s="392" t="s">
        <v>1231</v>
      </c>
    </row>
    <row r="66" spans="1:6" ht="5.0999999999999996" customHeight="1" x14ac:dyDescent="0.2">
      <c r="A66" s="117"/>
      <c r="B66" s="119"/>
      <c r="C66" s="113"/>
      <c r="D66" s="116"/>
      <c r="E66" s="392"/>
      <c r="F66" s="392"/>
    </row>
    <row r="67" spans="1:6" x14ac:dyDescent="0.2">
      <c r="A67" s="117"/>
      <c r="B67" s="119" t="s">
        <v>1153</v>
      </c>
      <c r="C67" s="113" t="s">
        <v>1173</v>
      </c>
      <c r="D67" s="116"/>
      <c r="E67" s="392"/>
      <c r="F67" s="392" t="s">
        <v>1231</v>
      </c>
    </row>
    <row r="68" spans="1:6" ht="5.0999999999999996" customHeight="1" x14ac:dyDescent="0.2">
      <c r="A68" s="117"/>
      <c r="B68" s="119"/>
      <c r="C68" s="113"/>
      <c r="D68" s="116"/>
      <c r="E68" s="392"/>
      <c r="F68" s="392"/>
    </row>
    <row r="69" spans="1:6" x14ac:dyDescent="0.2">
      <c r="A69" s="117"/>
      <c r="B69" s="119" t="s">
        <v>1154</v>
      </c>
      <c r="C69" s="113" t="s">
        <v>1173</v>
      </c>
      <c r="D69" s="116"/>
      <c r="E69" s="392"/>
      <c r="F69" s="392" t="s">
        <v>1231</v>
      </c>
    </row>
    <row r="70" spans="1:6" ht="5.0999999999999996" customHeight="1" x14ac:dyDescent="0.2">
      <c r="A70" s="117"/>
      <c r="B70" s="119"/>
      <c r="C70" s="113"/>
      <c r="D70" s="116"/>
      <c r="E70" s="392"/>
      <c r="F70" s="392"/>
    </row>
    <row r="71" spans="1:6" x14ac:dyDescent="0.2">
      <c r="A71" s="117"/>
      <c r="B71" s="119" t="s">
        <v>1155</v>
      </c>
      <c r="C71" s="113" t="s">
        <v>1173</v>
      </c>
      <c r="D71" s="116">
        <f>2*(34+28)</f>
        <v>124</v>
      </c>
      <c r="E71" s="392"/>
      <c r="F71" s="392">
        <f>D71*E71</f>
        <v>0</v>
      </c>
    </row>
    <row r="72" spans="1:6" ht="5.0999999999999996" customHeight="1" x14ac:dyDescent="0.2">
      <c r="A72" s="117"/>
      <c r="B72" s="119"/>
      <c r="C72" s="113"/>
      <c r="D72" s="116"/>
      <c r="E72" s="392"/>
      <c r="F72" s="392"/>
    </row>
    <row r="73" spans="1:6" x14ac:dyDescent="0.2">
      <c r="A73" s="117"/>
      <c r="B73" s="119" t="s">
        <v>1156</v>
      </c>
      <c r="C73" s="113" t="s">
        <v>1173</v>
      </c>
      <c r="D73" s="116"/>
      <c r="E73" s="392"/>
      <c r="F73" s="392" t="s">
        <v>1231</v>
      </c>
    </row>
    <row r="74" spans="1:6" ht="5.0999999999999996" customHeight="1" x14ac:dyDescent="0.2">
      <c r="A74" s="117"/>
      <c r="B74" s="119"/>
      <c r="C74" s="113"/>
      <c r="D74" s="116"/>
      <c r="E74" s="392"/>
      <c r="F74" s="392"/>
    </row>
    <row r="75" spans="1:6" x14ac:dyDescent="0.2">
      <c r="A75" s="117"/>
      <c r="B75" s="119" t="s">
        <v>1157</v>
      </c>
      <c r="C75" s="113" t="s">
        <v>1173</v>
      </c>
      <c r="D75" s="116"/>
      <c r="E75" s="392"/>
      <c r="F75" s="392" t="s">
        <v>1231</v>
      </c>
    </row>
    <row r="76" spans="1:6" ht="5.0999999999999996" customHeight="1" x14ac:dyDescent="0.2">
      <c r="A76" s="117"/>
      <c r="B76" s="119"/>
      <c r="C76" s="113"/>
      <c r="D76" s="116"/>
      <c r="E76" s="392"/>
      <c r="F76" s="392"/>
    </row>
    <row r="77" spans="1:6" x14ac:dyDescent="0.2">
      <c r="A77" s="117"/>
      <c r="B77" s="119" t="s">
        <v>1158</v>
      </c>
      <c r="C77" s="113" t="s">
        <v>1173</v>
      </c>
      <c r="D77" s="116"/>
      <c r="E77" s="392"/>
      <c r="F77" s="392" t="s">
        <v>1231</v>
      </c>
    </row>
    <row r="78" spans="1:6" ht="5.0999999999999996" customHeight="1" x14ac:dyDescent="0.2">
      <c r="A78" s="117"/>
      <c r="B78" s="119"/>
      <c r="C78" s="113"/>
      <c r="D78" s="116"/>
      <c r="E78" s="392"/>
      <c r="F78" s="392"/>
    </row>
    <row r="79" spans="1:6" x14ac:dyDescent="0.2">
      <c r="A79" s="117"/>
      <c r="B79" s="119" t="s">
        <v>1174</v>
      </c>
      <c r="C79" s="113" t="s">
        <v>1173</v>
      </c>
      <c r="D79" s="116"/>
      <c r="E79" s="392"/>
      <c r="F79" s="392" t="s">
        <v>1231</v>
      </c>
    </row>
    <row r="80" spans="1:6" ht="5.0999999999999996" customHeight="1" x14ac:dyDescent="0.2">
      <c r="A80" s="117"/>
      <c r="B80" s="119"/>
      <c r="C80" s="113"/>
      <c r="D80" s="116"/>
      <c r="E80" s="392"/>
      <c r="F80" s="392"/>
    </row>
    <row r="81" spans="1:6" x14ac:dyDescent="0.2">
      <c r="A81" s="117"/>
      <c r="B81" s="119" t="s">
        <v>1175</v>
      </c>
      <c r="C81" s="113" t="s">
        <v>1173</v>
      </c>
      <c r="D81" s="116"/>
      <c r="E81" s="392"/>
      <c r="F81" s="392" t="s">
        <v>1231</v>
      </c>
    </row>
    <row r="82" spans="1:6" ht="5.0999999999999996" customHeight="1" x14ac:dyDescent="0.2">
      <c r="A82" s="117"/>
      <c r="B82" s="119"/>
      <c r="C82" s="113"/>
      <c r="D82" s="116"/>
      <c r="E82" s="392"/>
      <c r="F82" s="392"/>
    </row>
    <row r="83" spans="1:6" x14ac:dyDescent="0.2">
      <c r="A83" s="117"/>
      <c r="B83" s="119" t="s">
        <v>1176</v>
      </c>
      <c r="C83" s="113" t="s">
        <v>1173</v>
      </c>
      <c r="D83" s="116"/>
      <c r="E83" s="392"/>
      <c r="F83" s="392" t="s">
        <v>1231</v>
      </c>
    </row>
    <row r="84" spans="1:6" ht="5.0999999999999996" customHeight="1" x14ac:dyDescent="0.2">
      <c r="A84" s="117"/>
      <c r="B84" s="119"/>
      <c r="C84" s="113"/>
      <c r="D84" s="116"/>
      <c r="E84" s="392"/>
      <c r="F84" s="392"/>
    </row>
    <row r="85" spans="1:6" x14ac:dyDescent="0.2">
      <c r="A85" s="117"/>
      <c r="B85" s="119" t="s">
        <v>1177</v>
      </c>
      <c r="C85" s="113" t="s">
        <v>1173</v>
      </c>
      <c r="D85" s="116"/>
      <c r="E85" s="392"/>
      <c r="F85" s="392" t="s">
        <v>1231</v>
      </c>
    </row>
    <row r="86" spans="1:6" ht="5.0999999999999996" customHeight="1" x14ac:dyDescent="0.2">
      <c r="A86" s="117"/>
      <c r="B86" s="119"/>
      <c r="C86" s="113"/>
      <c r="D86" s="139"/>
      <c r="E86" s="393"/>
      <c r="F86" s="393"/>
    </row>
    <row r="87" spans="1:6" x14ac:dyDescent="0.2">
      <c r="A87" s="117"/>
      <c r="B87" s="119" t="s">
        <v>1178</v>
      </c>
      <c r="C87" s="113" t="s">
        <v>1173</v>
      </c>
      <c r="D87" s="139">
        <v>124</v>
      </c>
      <c r="E87" s="393"/>
      <c r="F87" s="393">
        <f>D87*E87</f>
        <v>0</v>
      </c>
    </row>
    <row r="88" spans="1:6" ht="5.0999999999999996" customHeight="1" x14ac:dyDescent="0.2">
      <c r="A88" s="117"/>
      <c r="B88" s="119"/>
      <c r="C88" s="113"/>
      <c r="D88" s="139"/>
      <c r="E88" s="393"/>
      <c r="F88" s="393"/>
    </row>
    <row r="89" spans="1:6" x14ac:dyDescent="0.2">
      <c r="A89" s="117"/>
      <c r="B89" s="119" t="s">
        <v>1179</v>
      </c>
      <c r="C89" s="113" t="s">
        <v>1173</v>
      </c>
      <c r="D89" s="139"/>
      <c r="E89" s="393"/>
      <c r="F89" s="393" t="s">
        <v>1231</v>
      </c>
    </row>
    <row r="90" spans="1:6" ht="5.0999999999999996" customHeight="1" x14ac:dyDescent="0.2">
      <c r="A90" s="117"/>
      <c r="B90" s="119"/>
      <c r="C90" s="113"/>
      <c r="D90" s="139"/>
      <c r="E90" s="393"/>
      <c r="F90" s="393"/>
    </row>
    <row r="91" spans="1:6" x14ac:dyDescent="0.2">
      <c r="A91" s="117"/>
      <c r="B91" s="119" t="s">
        <v>1180</v>
      </c>
      <c r="C91" s="113" t="s">
        <v>1173</v>
      </c>
      <c r="D91" s="139"/>
      <c r="E91" s="411"/>
      <c r="F91" s="393" t="s">
        <v>1231</v>
      </c>
    </row>
    <row r="92" spans="1:6" x14ac:dyDescent="0.2">
      <c r="A92" s="423" t="s">
        <v>42</v>
      </c>
      <c r="B92" s="424"/>
      <c r="C92" s="424"/>
      <c r="D92" s="424"/>
      <c r="E92" s="401"/>
      <c r="F92" s="394">
        <f>SUM(F16:F91)</f>
        <v>0</v>
      </c>
    </row>
    <row r="93" spans="1:6" ht="9" customHeight="1" x14ac:dyDescent="0.2">
      <c r="A93" s="140"/>
      <c r="B93" s="157"/>
      <c r="C93" s="157"/>
      <c r="D93" s="157"/>
      <c r="E93" s="395"/>
      <c r="F93" s="395"/>
    </row>
    <row r="94" spans="1:6" s="155" customFormat="1" ht="11.25" x14ac:dyDescent="0.2">
      <c r="A94" s="110" t="s">
        <v>1141</v>
      </c>
      <c r="B94" s="110"/>
      <c r="D94" s="156"/>
      <c r="E94" s="389"/>
      <c r="F94" s="389"/>
    </row>
    <row r="95" spans="1:6" s="155" customFormat="1" ht="11.25" x14ac:dyDescent="0.2">
      <c r="B95" s="110"/>
      <c r="D95" s="156"/>
      <c r="E95" s="389"/>
      <c r="F95" s="389"/>
    </row>
    <row r="96" spans="1:6" s="155" customFormat="1" ht="11.25" x14ac:dyDescent="0.2">
      <c r="A96" s="110" t="s">
        <v>146</v>
      </c>
      <c r="B96" s="110"/>
      <c r="D96" s="156"/>
      <c r="E96" s="389"/>
      <c r="F96" s="389"/>
    </row>
    <row r="97" spans="1:6" s="155" customFormat="1" ht="11.25" x14ac:dyDescent="0.2">
      <c r="A97" s="110" t="s">
        <v>145</v>
      </c>
      <c r="B97" s="110"/>
      <c r="D97" s="156"/>
      <c r="E97" s="389"/>
      <c r="F97" s="389"/>
    </row>
    <row r="98" spans="1:6" s="155" customFormat="1" ht="11.25" x14ac:dyDescent="0.2">
      <c r="A98" s="110"/>
      <c r="B98" s="110"/>
      <c r="D98" s="156"/>
      <c r="E98" s="389"/>
      <c r="F98" s="389"/>
    </row>
    <row r="99" spans="1:6" s="155" customFormat="1" ht="11.25" x14ac:dyDescent="0.2">
      <c r="A99" s="110" t="s">
        <v>1142</v>
      </c>
      <c r="B99" s="110"/>
      <c r="D99" s="156"/>
      <c r="E99" s="389"/>
      <c r="F99" s="389"/>
    </row>
    <row r="100" spans="1:6" s="198" customFormat="1" ht="15" x14ac:dyDescent="0.25">
      <c r="A100" s="195" t="s">
        <v>1143</v>
      </c>
      <c r="B100" s="196" t="s">
        <v>156</v>
      </c>
      <c r="C100" s="196" t="s">
        <v>157</v>
      </c>
      <c r="D100" s="197" t="s">
        <v>158</v>
      </c>
      <c r="E100" s="390" t="s">
        <v>159</v>
      </c>
      <c r="F100" s="390" t="s">
        <v>1309</v>
      </c>
    </row>
    <row r="101" spans="1:6" s="155" customFormat="1" ht="11.25" x14ac:dyDescent="0.2">
      <c r="A101" s="110"/>
      <c r="B101" s="110"/>
      <c r="D101" s="156"/>
      <c r="E101" s="389"/>
      <c r="F101" s="389"/>
    </row>
    <row r="102" spans="1:6" ht="15.75" customHeight="1" x14ac:dyDescent="0.2">
      <c r="A102" s="199">
        <v>4</v>
      </c>
      <c r="B102" s="201" t="s">
        <v>1181</v>
      </c>
      <c r="C102" s="200"/>
      <c r="D102" s="200"/>
      <c r="E102" s="402"/>
      <c r="F102" s="396"/>
    </row>
    <row r="103" spans="1:6" s="8" customFormat="1" ht="12" customHeight="1" x14ac:dyDescent="0.2">
      <c r="A103" s="427" t="s">
        <v>43</v>
      </c>
      <c r="B103" s="428"/>
      <c r="C103" s="428"/>
      <c r="D103" s="428"/>
      <c r="E103" s="403"/>
      <c r="F103" s="397">
        <f>F92</f>
        <v>0</v>
      </c>
    </row>
    <row r="104" spans="1:6" x14ac:dyDescent="0.2">
      <c r="A104" s="117"/>
      <c r="B104" s="119" t="s">
        <v>1146</v>
      </c>
      <c r="C104" s="113"/>
      <c r="D104" s="116"/>
      <c r="E104" s="392"/>
      <c r="F104" s="392"/>
    </row>
    <row r="105" spans="1:6" x14ac:dyDescent="0.2">
      <c r="A105" s="117"/>
      <c r="B105" s="122" t="s">
        <v>1182</v>
      </c>
      <c r="C105" s="113"/>
      <c r="D105" s="116"/>
      <c r="E105" s="392"/>
      <c r="F105" s="392"/>
    </row>
    <row r="106" spans="1:6" x14ac:dyDescent="0.2">
      <c r="A106" s="117"/>
      <c r="B106" s="119" t="s">
        <v>1183</v>
      </c>
      <c r="C106" s="113"/>
      <c r="D106" s="116"/>
      <c r="E106" s="392"/>
      <c r="F106" s="392"/>
    </row>
    <row r="107" spans="1:6" ht="5.0999999999999996" customHeight="1" x14ac:dyDescent="0.2">
      <c r="A107" s="117"/>
      <c r="B107" s="119"/>
      <c r="C107" s="113"/>
      <c r="D107" s="116"/>
      <c r="E107" s="392"/>
      <c r="F107" s="392"/>
    </row>
    <row r="108" spans="1:6" hidden="1" x14ac:dyDescent="0.2">
      <c r="A108" s="117"/>
      <c r="B108" s="119" t="s">
        <v>1158</v>
      </c>
      <c r="C108" s="113" t="s">
        <v>1173</v>
      </c>
      <c r="D108" s="116"/>
      <c r="E108" s="392"/>
      <c r="F108" s="392"/>
    </row>
    <row r="109" spans="1:6" ht="5.0999999999999996" hidden="1" customHeight="1" x14ac:dyDescent="0.2">
      <c r="A109" s="117"/>
      <c r="B109" s="119"/>
      <c r="C109" s="113"/>
      <c r="D109" s="116"/>
      <c r="E109" s="392"/>
      <c r="F109" s="392"/>
    </row>
    <row r="110" spans="1:6" hidden="1" x14ac:dyDescent="0.2">
      <c r="A110" s="117"/>
      <c r="B110" s="119" t="s">
        <v>1156</v>
      </c>
      <c r="C110" s="113" t="s">
        <v>1173</v>
      </c>
      <c r="D110" s="116"/>
      <c r="E110" s="392"/>
      <c r="F110" s="392"/>
    </row>
    <row r="111" spans="1:6" ht="5.0999999999999996" hidden="1" customHeight="1" x14ac:dyDescent="0.2">
      <c r="A111" s="117"/>
      <c r="B111" s="119"/>
      <c r="C111" s="113"/>
      <c r="D111" s="116"/>
      <c r="E111" s="392"/>
      <c r="F111" s="392"/>
    </row>
    <row r="112" spans="1:6" x14ac:dyDescent="0.2">
      <c r="A112" s="117"/>
      <c r="B112" s="119" t="s">
        <v>1155</v>
      </c>
      <c r="C112" s="113" t="s">
        <v>1173</v>
      </c>
      <c r="D112" s="116">
        <v>50</v>
      </c>
      <c r="E112" s="392"/>
      <c r="F112" s="392">
        <f>D112*E112</f>
        <v>0</v>
      </c>
    </row>
    <row r="113" spans="1:6" ht="5.0999999999999996" customHeight="1" x14ac:dyDescent="0.2">
      <c r="A113" s="117"/>
      <c r="B113" s="119"/>
      <c r="C113" s="113"/>
      <c r="D113" s="116"/>
      <c r="E113" s="392"/>
      <c r="F113" s="392"/>
    </row>
    <row r="114" spans="1:6" x14ac:dyDescent="0.2">
      <c r="A114" s="117"/>
      <c r="B114" s="119" t="s">
        <v>1215</v>
      </c>
      <c r="C114" s="113" t="s">
        <v>1173</v>
      </c>
      <c r="D114" s="116"/>
      <c r="E114" s="392"/>
      <c r="F114" s="392" t="s">
        <v>1231</v>
      </c>
    </row>
    <row r="115" spans="1:6" ht="10.5" customHeight="1" x14ac:dyDescent="0.2">
      <c r="A115" s="117"/>
      <c r="B115" s="119"/>
      <c r="C115" s="113"/>
      <c r="D115" s="116"/>
      <c r="E115" s="392"/>
      <c r="F115" s="392"/>
    </row>
    <row r="116" spans="1:6" ht="22.5" x14ac:dyDescent="0.2">
      <c r="A116" s="120">
        <v>5</v>
      </c>
      <c r="B116" s="138" t="s">
        <v>1184</v>
      </c>
      <c r="C116" s="113"/>
      <c r="D116" s="116"/>
      <c r="E116" s="392"/>
      <c r="F116" s="392"/>
    </row>
    <row r="117" spans="1:6" x14ac:dyDescent="0.2">
      <c r="A117" s="117"/>
      <c r="B117" s="119" t="s">
        <v>1146</v>
      </c>
      <c r="C117" s="113"/>
      <c r="D117" s="116"/>
      <c r="E117" s="392"/>
      <c r="F117" s="392"/>
    </row>
    <row r="118" spans="1:6" x14ac:dyDescent="0.2">
      <c r="A118" s="117"/>
      <c r="B118" s="119" t="s">
        <v>1185</v>
      </c>
      <c r="C118" s="113"/>
      <c r="D118" s="116"/>
      <c r="E118" s="392"/>
      <c r="F118" s="392"/>
    </row>
    <row r="119" spans="1:6" x14ac:dyDescent="0.2">
      <c r="A119" s="117"/>
      <c r="B119" s="119" t="s">
        <v>1186</v>
      </c>
      <c r="C119" s="113"/>
      <c r="D119" s="116"/>
      <c r="E119" s="392"/>
      <c r="F119" s="392"/>
    </row>
    <row r="120" spans="1:6" x14ac:dyDescent="0.2">
      <c r="A120" s="117"/>
      <c r="B120" s="119" t="s">
        <v>1187</v>
      </c>
      <c r="C120" s="113"/>
      <c r="D120" s="116"/>
      <c r="E120" s="392"/>
      <c r="F120" s="392"/>
    </row>
    <row r="121" spans="1:6" ht="5.0999999999999996" customHeight="1" x14ac:dyDescent="0.2">
      <c r="A121" s="117"/>
      <c r="B121" s="119"/>
      <c r="C121" s="113"/>
      <c r="D121" s="116"/>
      <c r="E121" s="392"/>
      <c r="F121" s="392"/>
    </row>
    <row r="122" spans="1:6" x14ac:dyDescent="0.2">
      <c r="A122" s="117"/>
      <c r="B122" s="119" t="s">
        <v>1188</v>
      </c>
      <c r="C122" s="113" t="s">
        <v>1173</v>
      </c>
      <c r="D122" s="116">
        <v>6</v>
      </c>
      <c r="E122" s="392"/>
      <c r="F122" s="392">
        <f>D122*E122</f>
        <v>0</v>
      </c>
    </row>
    <row r="123" spans="1:6" ht="5.0999999999999996" customHeight="1" x14ac:dyDescent="0.2">
      <c r="A123" s="117"/>
      <c r="B123" s="158"/>
      <c r="C123" s="113"/>
      <c r="D123" s="116"/>
      <c r="E123" s="392"/>
      <c r="F123" s="392"/>
    </row>
    <row r="124" spans="1:6" x14ac:dyDescent="0.2">
      <c r="A124" s="117"/>
      <c r="B124" s="115" t="s">
        <v>1189</v>
      </c>
      <c r="C124" s="113" t="s">
        <v>1173</v>
      </c>
      <c r="D124" s="116">
        <v>6</v>
      </c>
      <c r="E124" s="392"/>
      <c r="F124" s="392">
        <f>D124*E124</f>
        <v>0</v>
      </c>
    </row>
    <row r="125" spans="1:6" ht="5.0999999999999996" customHeight="1" x14ac:dyDescent="0.2">
      <c r="A125" s="117"/>
      <c r="B125" s="115"/>
      <c r="C125" s="113"/>
      <c r="D125" s="116"/>
      <c r="E125" s="392"/>
      <c r="F125" s="392"/>
    </row>
    <row r="126" spans="1:6" ht="22.5" x14ac:dyDescent="0.2">
      <c r="A126" s="117"/>
      <c r="B126" s="118" t="s">
        <v>1190</v>
      </c>
      <c r="C126" s="113" t="s">
        <v>1173</v>
      </c>
      <c r="D126" s="116">
        <v>6</v>
      </c>
      <c r="E126" s="392"/>
      <c r="F126" s="392">
        <f>D126*E126</f>
        <v>0</v>
      </c>
    </row>
    <row r="127" spans="1:6" x14ac:dyDescent="0.2">
      <c r="A127" s="117"/>
      <c r="B127" s="119"/>
      <c r="C127" s="113"/>
      <c r="D127" s="116"/>
      <c r="E127" s="392"/>
      <c r="F127" s="392"/>
    </row>
    <row r="128" spans="1:6" x14ac:dyDescent="0.2">
      <c r="A128" s="120">
        <v>6</v>
      </c>
      <c r="B128" s="121" t="s">
        <v>1191</v>
      </c>
      <c r="C128" s="113"/>
      <c r="D128" s="116"/>
      <c r="E128" s="392"/>
      <c r="F128" s="392"/>
    </row>
    <row r="129" spans="1:6" x14ac:dyDescent="0.2">
      <c r="A129" s="117"/>
      <c r="B129" s="119" t="s">
        <v>1192</v>
      </c>
      <c r="C129" s="113"/>
      <c r="D129" s="116"/>
      <c r="E129" s="392"/>
      <c r="F129" s="392"/>
    </row>
    <row r="130" spans="1:6" x14ac:dyDescent="0.2">
      <c r="A130" s="117"/>
      <c r="B130" s="119" t="s">
        <v>1193</v>
      </c>
      <c r="C130" s="113"/>
      <c r="D130" s="116"/>
      <c r="E130" s="392"/>
      <c r="F130" s="392"/>
    </row>
    <row r="131" spans="1:6" x14ac:dyDescent="0.2">
      <c r="A131" s="117"/>
      <c r="B131" s="119" t="s">
        <v>1194</v>
      </c>
      <c r="C131" s="113"/>
      <c r="D131" s="116"/>
      <c r="E131" s="392"/>
      <c r="F131" s="392"/>
    </row>
    <row r="132" spans="1:6" ht="5.0999999999999996" customHeight="1" x14ac:dyDescent="0.2">
      <c r="A132" s="117"/>
      <c r="B132" s="119"/>
      <c r="C132" s="113"/>
      <c r="D132" s="116"/>
      <c r="E132" s="392"/>
      <c r="F132" s="392"/>
    </row>
    <row r="133" spans="1:6" x14ac:dyDescent="0.2">
      <c r="A133" s="117"/>
      <c r="B133" s="119" t="s">
        <v>1195</v>
      </c>
      <c r="C133" s="113" t="s">
        <v>136</v>
      </c>
      <c r="D133" s="116">
        <v>1000</v>
      </c>
      <c r="E133" s="392"/>
      <c r="F133" s="392">
        <f>D133*E133</f>
        <v>0</v>
      </c>
    </row>
    <row r="134" spans="1:6" ht="5.0999999999999996" customHeight="1" x14ac:dyDescent="0.2">
      <c r="A134" s="117"/>
      <c r="B134" s="119"/>
      <c r="C134" s="113"/>
      <c r="D134" s="116"/>
      <c r="E134" s="392"/>
      <c r="F134" s="392"/>
    </row>
    <row r="135" spans="1:6" x14ac:dyDescent="0.2">
      <c r="A135" s="117"/>
      <c r="B135" s="119" t="s">
        <v>1196</v>
      </c>
      <c r="C135" s="113" t="s">
        <v>136</v>
      </c>
      <c r="D135" s="116">
        <v>1000</v>
      </c>
      <c r="E135" s="392"/>
      <c r="F135" s="392">
        <f>D135*E135</f>
        <v>0</v>
      </c>
    </row>
    <row r="136" spans="1:6" ht="5.0999999999999996" customHeight="1" x14ac:dyDescent="0.2">
      <c r="A136" s="117"/>
      <c r="B136" s="119"/>
      <c r="C136" s="113"/>
      <c r="D136" s="116"/>
      <c r="E136" s="392"/>
      <c r="F136" s="392"/>
    </row>
    <row r="137" spans="1:6" x14ac:dyDescent="0.2">
      <c r="A137" s="117"/>
      <c r="B137" s="119" t="s">
        <v>1197</v>
      </c>
      <c r="C137" s="113" t="s">
        <v>136</v>
      </c>
      <c r="D137" s="116">
        <v>100</v>
      </c>
      <c r="E137" s="392"/>
      <c r="F137" s="392">
        <f>D137*E137</f>
        <v>0</v>
      </c>
    </row>
    <row r="138" spans="1:6" ht="5.0999999999999996" customHeight="1" x14ac:dyDescent="0.2">
      <c r="A138" s="117"/>
      <c r="B138" s="119"/>
      <c r="C138" s="113"/>
      <c r="D138" s="116"/>
      <c r="E138" s="392"/>
      <c r="F138" s="392"/>
    </row>
    <row r="139" spans="1:6" x14ac:dyDescent="0.2">
      <c r="A139" s="117"/>
      <c r="B139" s="119" t="s">
        <v>1198</v>
      </c>
      <c r="C139" s="113" t="s">
        <v>136</v>
      </c>
      <c r="D139" s="116">
        <v>2100</v>
      </c>
      <c r="E139" s="392"/>
      <c r="F139" s="392">
        <f>D139*E139</f>
        <v>0</v>
      </c>
    </row>
    <row r="140" spans="1:6" ht="5.0999999999999996" customHeight="1" x14ac:dyDescent="0.2">
      <c r="A140" s="117"/>
      <c r="B140" s="119"/>
      <c r="C140" s="113"/>
      <c r="D140" s="116"/>
      <c r="E140" s="392"/>
      <c r="F140" s="392"/>
    </row>
    <row r="141" spans="1:6" x14ac:dyDescent="0.2">
      <c r="A141" s="117"/>
      <c r="B141" s="119" t="s">
        <v>1199</v>
      </c>
      <c r="C141" s="113" t="s">
        <v>1173</v>
      </c>
      <c r="D141" s="116">
        <v>45</v>
      </c>
      <c r="E141" s="392"/>
      <c r="F141" s="392">
        <f>D141*E141</f>
        <v>0</v>
      </c>
    </row>
    <row r="142" spans="1:6" ht="5.0999999999999996" customHeight="1" x14ac:dyDescent="0.2">
      <c r="A142" s="117"/>
      <c r="B142" s="119"/>
      <c r="C142" s="113"/>
      <c r="D142" s="116"/>
      <c r="E142" s="392"/>
      <c r="F142" s="392"/>
    </row>
    <row r="143" spans="1:6" x14ac:dyDescent="0.2">
      <c r="A143" s="117"/>
      <c r="B143" s="119" t="s">
        <v>1200</v>
      </c>
      <c r="C143" s="113" t="s">
        <v>136</v>
      </c>
      <c r="D143" s="116">
        <v>120</v>
      </c>
      <c r="E143" s="392"/>
      <c r="F143" s="392">
        <f>D143*E143</f>
        <v>0</v>
      </c>
    </row>
    <row r="144" spans="1:6" x14ac:dyDescent="0.2">
      <c r="A144" s="117"/>
      <c r="B144" s="119"/>
      <c r="C144" s="113"/>
      <c r="D144" s="116"/>
      <c r="E144" s="392"/>
      <c r="F144" s="392"/>
    </row>
    <row r="145" spans="1:6" x14ac:dyDescent="0.2">
      <c r="A145" s="120">
        <v>7</v>
      </c>
      <c r="B145" s="121" t="s">
        <v>1201</v>
      </c>
      <c r="C145" s="113"/>
      <c r="D145" s="116"/>
      <c r="E145" s="392"/>
      <c r="F145" s="392"/>
    </row>
    <row r="146" spans="1:6" x14ac:dyDescent="0.2">
      <c r="A146" s="117"/>
      <c r="B146" s="119" t="s">
        <v>1146</v>
      </c>
      <c r="C146" s="113"/>
      <c r="D146" s="116"/>
      <c r="E146" s="392"/>
      <c r="F146" s="392"/>
    </row>
    <row r="147" spans="1:6" x14ac:dyDescent="0.2">
      <c r="A147" s="117"/>
      <c r="B147" s="119" t="s">
        <v>1202</v>
      </c>
      <c r="C147" s="113"/>
      <c r="D147" s="116"/>
      <c r="E147" s="392"/>
      <c r="F147" s="392"/>
    </row>
    <row r="148" spans="1:6" ht="16.5" customHeight="1" x14ac:dyDescent="0.2">
      <c r="A148" s="117"/>
      <c r="B148" s="119" t="s">
        <v>1203</v>
      </c>
      <c r="C148" s="113"/>
      <c r="D148" s="116"/>
      <c r="E148" s="392"/>
      <c r="F148" s="392"/>
    </row>
    <row r="149" spans="1:6" ht="47.25" customHeight="1" x14ac:dyDescent="0.2">
      <c r="A149" s="117"/>
      <c r="B149" s="122" t="s">
        <v>1204</v>
      </c>
      <c r="C149" s="123" t="s">
        <v>1173</v>
      </c>
      <c r="D149" s="117">
        <v>37</v>
      </c>
      <c r="E149" s="398"/>
      <c r="F149" s="398">
        <f>D149*E149</f>
        <v>0</v>
      </c>
    </row>
    <row r="150" spans="1:6" ht="12.75" customHeight="1" x14ac:dyDescent="0.2">
      <c r="A150" s="117"/>
      <c r="B150" s="124"/>
      <c r="C150" s="117"/>
      <c r="D150" s="117"/>
      <c r="E150" s="398"/>
      <c r="F150" s="398"/>
    </row>
    <row r="151" spans="1:6" ht="45" x14ac:dyDescent="0.2">
      <c r="A151" s="117"/>
      <c r="B151" s="125" t="s">
        <v>1204</v>
      </c>
      <c r="C151" s="117" t="s">
        <v>1173</v>
      </c>
      <c r="D151" s="117">
        <v>13</v>
      </c>
      <c r="E151" s="398"/>
      <c r="F151" s="398">
        <f>D151*E151</f>
        <v>0</v>
      </c>
    </row>
    <row r="152" spans="1:6" x14ac:dyDescent="0.2">
      <c r="A152" s="117"/>
      <c r="B152" s="124"/>
      <c r="C152" s="117"/>
      <c r="D152" s="117"/>
      <c r="E152" s="398"/>
      <c r="F152" s="398"/>
    </row>
    <row r="153" spans="1:6" x14ac:dyDescent="0.2">
      <c r="A153" s="120">
        <v>8</v>
      </c>
      <c r="B153" s="126" t="s">
        <v>1205</v>
      </c>
      <c r="C153" s="117"/>
      <c r="D153" s="117"/>
      <c r="E153" s="398"/>
      <c r="F153" s="398"/>
    </row>
    <row r="154" spans="1:6" ht="5.0999999999999996" customHeight="1" x14ac:dyDescent="0.2">
      <c r="A154" s="117"/>
      <c r="B154" s="124"/>
      <c r="C154" s="117"/>
      <c r="D154" s="117"/>
      <c r="E154" s="398"/>
      <c r="F154" s="398"/>
    </row>
    <row r="155" spans="1:6" ht="33.75" x14ac:dyDescent="0.2">
      <c r="A155" s="127"/>
      <c r="B155" s="128" t="s">
        <v>1206</v>
      </c>
      <c r="C155" s="129"/>
      <c r="D155" s="117"/>
      <c r="E155" s="398"/>
      <c r="F155" s="398"/>
    </row>
    <row r="156" spans="1:6" ht="5.0999999999999996" customHeight="1" x14ac:dyDescent="0.2">
      <c r="A156" s="127"/>
      <c r="B156" s="128"/>
      <c r="C156" s="129"/>
      <c r="D156" s="117"/>
      <c r="E156" s="398"/>
      <c r="F156" s="398"/>
    </row>
    <row r="157" spans="1:6" ht="22.5" x14ac:dyDescent="0.2">
      <c r="A157" s="127"/>
      <c r="B157" s="128" t="s">
        <v>1207</v>
      </c>
      <c r="C157" s="130" t="s">
        <v>136</v>
      </c>
      <c r="D157" s="117">
        <f>1300*2</f>
        <v>2600</v>
      </c>
      <c r="E157" s="398"/>
      <c r="F157" s="398">
        <f>D157*E157</f>
        <v>0</v>
      </c>
    </row>
    <row r="158" spans="1:6" x14ac:dyDescent="0.2">
      <c r="A158" s="117"/>
      <c r="B158" s="124" t="s">
        <v>1303</v>
      </c>
      <c r="C158" s="117" t="s">
        <v>136</v>
      </c>
      <c r="D158" s="117">
        <v>1300</v>
      </c>
      <c r="E158" s="398"/>
      <c r="F158" s="398">
        <f>D158*E158</f>
        <v>0</v>
      </c>
    </row>
    <row r="159" spans="1:6" ht="10.5" customHeight="1" x14ac:dyDescent="0.2">
      <c r="A159" s="117"/>
      <c r="B159" s="124"/>
      <c r="C159" s="116"/>
      <c r="D159" s="116"/>
      <c r="E159" s="392"/>
      <c r="F159" s="392"/>
    </row>
    <row r="160" spans="1:6" s="416" customFormat="1" ht="22.5" x14ac:dyDescent="0.25">
      <c r="A160" s="131">
        <v>9</v>
      </c>
      <c r="B160" s="412" t="s">
        <v>1208</v>
      </c>
      <c r="C160" s="413" t="s">
        <v>23</v>
      </c>
      <c r="D160" s="414">
        <v>1</v>
      </c>
      <c r="E160" s="415">
        <v>24000</v>
      </c>
      <c r="F160" s="415">
        <f>D160*E160</f>
        <v>24000</v>
      </c>
    </row>
    <row r="161" spans="1:6" x14ac:dyDescent="0.2">
      <c r="A161" s="131"/>
      <c r="B161" s="115" t="s">
        <v>1209</v>
      </c>
      <c r="C161" s="112"/>
      <c r="D161" s="132"/>
      <c r="E161" s="391"/>
      <c r="F161" s="391"/>
    </row>
    <row r="162" spans="1:6" x14ac:dyDescent="0.2">
      <c r="A162" s="131"/>
      <c r="B162" s="115" t="s">
        <v>1210</v>
      </c>
      <c r="C162" s="112"/>
      <c r="D162" s="132"/>
      <c r="E162" s="391"/>
      <c r="F162" s="391"/>
    </row>
    <row r="163" spans="1:6" x14ac:dyDescent="0.2">
      <c r="A163" s="131"/>
      <c r="B163" s="115" t="s">
        <v>1211</v>
      </c>
      <c r="C163" s="112"/>
      <c r="D163" s="132"/>
      <c r="E163" s="391"/>
      <c r="F163" s="391"/>
    </row>
    <row r="164" spans="1:6" x14ac:dyDescent="0.2">
      <c r="A164" s="131"/>
      <c r="B164" s="115" t="s">
        <v>1212</v>
      </c>
      <c r="C164" s="112"/>
      <c r="D164" s="132"/>
      <c r="E164" s="391"/>
      <c r="F164" s="391"/>
    </row>
    <row r="165" spans="1:6" ht="22.5" x14ac:dyDescent="0.2">
      <c r="A165" s="131"/>
      <c r="B165" s="118" t="s">
        <v>1213</v>
      </c>
      <c r="C165" s="112"/>
      <c r="D165" s="132"/>
      <c r="E165" s="391"/>
      <c r="F165" s="391"/>
    </row>
    <row r="166" spans="1:6" ht="9.75" customHeight="1" x14ac:dyDescent="0.2">
      <c r="A166" s="131"/>
      <c r="B166" s="118"/>
      <c r="C166" s="112"/>
      <c r="D166" s="132"/>
      <c r="E166" s="391"/>
      <c r="F166" s="391"/>
    </row>
    <row r="167" spans="1:6" x14ac:dyDescent="0.2">
      <c r="A167" s="131">
        <v>10</v>
      </c>
      <c r="B167" s="133" t="s">
        <v>1214</v>
      </c>
      <c r="C167" s="112"/>
      <c r="D167" s="132"/>
      <c r="E167" s="391"/>
      <c r="F167" s="391"/>
    </row>
    <row r="168" spans="1:6" ht="78.75" x14ac:dyDescent="0.2">
      <c r="A168" s="404"/>
      <c r="B168" s="405" t="s">
        <v>1304</v>
      </c>
      <c r="C168" s="406" t="s">
        <v>23</v>
      </c>
      <c r="D168" s="407">
        <v>2</v>
      </c>
      <c r="E168" s="408">
        <v>597600</v>
      </c>
      <c r="F168" s="408">
        <f>D168*E168</f>
        <v>1195200</v>
      </c>
    </row>
    <row r="169" spans="1:6" x14ac:dyDescent="0.2">
      <c r="A169" s="131"/>
      <c r="B169" s="118"/>
      <c r="C169" s="112"/>
      <c r="D169" s="409"/>
      <c r="E169" s="410"/>
      <c r="F169" s="391"/>
    </row>
    <row r="170" spans="1:6" ht="16.5" customHeight="1" x14ac:dyDescent="0.2">
      <c r="A170" s="425" t="s">
        <v>143</v>
      </c>
      <c r="B170" s="424"/>
      <c r="C170" s="424"/>
      <c r="D170" s="426"/>
      <c r="E170" s="401"/>
      <c r="F170" s="399"/>
    </row>
  </sheetData>
  <mergeCells count="3">
    <mergeCell ref="A92:D92"/>
    <mergeCell ref="A170:D170"/>
    <mergeCell ref="A103:D103"/>
  </mergeCells>
  <pageMargins left="0.70866141732283472" right="0.70866141732283472" top="0.55118110236220474" bottom="0.55118110236220474" header="0.31496062992125984" footer="0.31496062992125984"/>
  <pageSetup paperSize="9" scale="72" orientation="portrait" r:id="rId1"/>
  <rowBreaks count="1" manualBreakCount="1">
    <brk id="92"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5F780-0849-495A-B7B8-C1BC61CBF653}">
  <sheetPr>
    <tabColor theme="0"/>
  </sheetPr>
  <dimension ref="A2:T3650"/>
  <sheetViews>
    <sheetView view="pageBreakPreview" topLeftCell="F3331" zoomScale="60" zoomScaleNormal="100" workbookViewId="0">
      <selection activeCell="P3183" sqref="P1:AA1048576"/>
    </sheetView>
  </sheetViews>
  <sheetFormatPr defaultRowHeight="15" x14ac:dyDescent="0.25"/>
  <cols>
    <col min="1" max="5" width="0" style="224" hidden="1" customWidth="1"/>
    <col min="6" max="6" width="9.140625" style="243"/>
    <col min="7" max="8" width="0" style="231" hidden="1" customWidth="1"/>
    <col min="9" max="9" width="2.7109375" style="231" customWidth="1"/>
    <col min="10" max="10" width="55.42578125" style="202" customWidth="1"/>
    <col min="11" max="11" width="2.7109375" style="231" customWidth="1"/>
    <col min="12" max="12" width="9.140625" style="245"/>
    <col min="13" max="13" width="12.7109375" style="301" bestFit="1" customWidth="1"/>
    <col min="14" max="14" width="14.7109375" style="301" customWidth="1"/>
    <col min="15" max="15" width="19.7109375" style="235" bestFit="1" customWidth="1"/>
    <col min="16" max="16" width="18" style="321" customWidth="1"/>
    <col min="17" max="18" width="9.140625" style="231"/>
    <col min="19" max="19" width="47.5703125" style="231" customWidth="1"/>
    <col min="20" max="20" width="38.140625" style="231" customWidth="1"/>
    <col min="21" max="16384" width="9.140625" style="231"/>
  </cols>
  <sheetData>
    <row r="2" spans="1:16" s="242" customFormat="1" ht="30" x14ac:dyDescent="0.25">
      <c r="A2" s="236" t="s">
        <v>1310</v>
      </c>
      <c r="B2" s="236" t="s">
        <v>1311</v>
      </c>
      <c r="C2" s="236" t="s">
        <v>138</v>
      </c>
      <c r="D2" s="236" t="s">
        <v>1312</v>
      </c>
      <c r="E2" s="236" t="s">
        <v>1313</v>
      </c>
      <c r="F2" s="237" t="s">
        <v>1143</v>
      </c>
      <c r="G2" s="238" t="s">
        <v>1314</v>
      </c>
      <c r="H2" s="238" t="s">
        <v>1315</v>
      </c>
      <c r="I2" s="289"/>
      <c r="J2" s="215" t="s">
        <v>846</v>
      </c>
      <c r="K2" s="238"/>
      <c r="L2" s="290" t="s">
        <v>157</v>
      </c>
      <c r="M2" s="334" t="s">
        <v>158</v>
      </c>
      <c r="N2" s="312" t="s">
        <v>159</v>
      </c>
      <c r="O2" s="240" t="s">
        <v>1309</v>
      </c>
      <c r="P2" s="322"/>
    </row>
    <row r="3" spans="1:16" x14ac:dyDescent="0.25">
      <c r="F3" s="232"/>
      <c r="J3" s="221"/>
      <c r="L3" s="233"/>
      <c r="M3" s="275"/>
      <c r="N3" s="275"/>
    </row>
    <row r="4" spans="1:16" x14ac:dyDescent="0.25">
      <c r="A4" s="224">
        <v>1</v>
      </c>
      <c r="B4" s="224">
        <v>34</v>
      </c>
      <c r="C4" s="224">
        <v>1</v>
      </c>
      <c r="D4" s="224">
        <v>1</v>
      </c>
      <c r="E4" s="224">
        <v>112</v>
      </c>
      <c r="F4" s="232"/>
      <c r="J4" s="205" t="s">
        <v>2130</v>
      </c>
      <c r="L4" s="233"/>
      <c r="M4" s="275"/>
      <c r="N4" s="275"/>
    </row>
    <row r="5" spans="1:16" x14ac:dyDescent="0.25">
      <c r="F5" s="232"/>
      <c r="J5" s="205"/>
      <c r="L5" s="233"/>
      <c r="M5" s="275"/>
      <c r="N5" s="275"/>
    </row>
    <row r="6" spans="1:16" x14ac:dyDescent="0.25">
      <c r="A6" s="224">
        <v>2</v>
      </c>
      <c r="B6" s="224">
        <v>11012</v>
      </c>
      <c r="C6" s="224">
        <v>1</v>
      </c>
      <c r="D6" s="224">
        <v>1</v>
      </c>
      <c r="E6" s="224">
        <v>112</v>
      </c>
      <c r="F6" s="232"/>
      <c r="J6" s="205" t="s">
        <v>1316</v>
      </c>
      <c r="L6" s="233"/>
      <c r="M6" s="275"/>
      <c r="N6" s="275"/>
    </row>
    <row r="7" spans="1:16" x14ac:dyDescent="0.25">
      <c r="F7" s="232"/>
      <c r="J7" s="205"/>
      <c r="L7" s="233"/>
      <c r="M7" s="275"/>
      <c r="N7" s="275"/>
    </row>
    <row r="8" spans="1:16" x14ac:dyDescent="0.25">
      <c r="A8" s="224">
        <v>3</v>
      </c>
      <c r="B8" s="224">
        <v>35</v>
      </c>
      <c r="C8" s="224">
        <v>1</v>
      </c>
      <c r="D8" s="224">
        <v>1</v>
      </c>
      <c r="E8" s="224">
        <v>112</v>
      </c>
      <c r="F8" s="232"/>
      <c r="J8" s="205" t="s">
        <v>1317</v>
      </c>
      <c r="L8" s="233"/>
      <c r="M8" s="275"/>
      <c r="N8" s="275"/>
    </row>
    <row r="9" spans="1:16" x14ac:dyDescent="0.25">
      <c r="F9" s="232"/>
      <c r="J9" s="205"/>
      <c r="L9" s="233"/>
      <c r="M9" s="275"/>
      <c r="N9" s="275"/>
    </row>
    <row r="10" spans="1:16" x14ac:dyDescent="0.25">
      <c r="A10" s="224">
        <v>4</v>
      </c>
      <c r="B10" s="224">
        <v>37</v>
      </c>
      <c r="C10" s="224">
        <v>1</v>
      </c>
      <c r="D10" s="224">
        <v>1</v>
      </c>
      <c r="E10" s="224">
        <v>112</v>
      </c>
      <c r="F10" s="232"/>
      <c r="J10" s="205" t="s">
        <v>1318</v>
      </c>
      <c r="L10" s="233"/>
      <c r="M10" s="275"/>
      <c r="N10" s="275"/>
    </row>
    <row r="11" spans="1:16" x14ac:dyDescent="0.25">
      <c r="F11" s="232"/>
      <c r="J11" s="205"/>
      <c r="L11" s="233"/>
      <c r="M11" s="275"/>
      <c r="N11" s="275"/>
    </row>
    <row r="12" spans="1:16" x14ac:dyDescent="0.25">
      <c r="A12" s="224">
        <v>5</v>
      </c>
      <c r="B12" s="224">
        <v>3627</v>
      </c>
      <c r="C12" s="224">
        <v>1</v>
      </c>
      <c r="D12" s="224">
        <v>1</v>
      </c>
      <c r="E12" s="224">
        <v>112</v>
      </c>
      <c r="F12" s="232"/>
      <c r="J12" s="205" t="s">
        <v>1319</v>
      </c>
      <c r="L12" s="233"/>
      <c r="M12" s="275"/>
      <c r="N12" s="275"/>
    </row>
    <row r="13" spans="1:16" x14ac:dyDescent="0.25">
      <c r="F13" s="232"/>
      <c r="J13" s="221"/>
      <c r="L13" s="233"/>
      <c r="M13" s="275"/>
      <c r="N13" s="275"/>
    </row>
    <row r="14" spans="1:16" ht="30" x14ac:dyDescent="0.25">
      <c r="A14" s="224">
        <v>6</v>
      </c>
      <c r="B14" s="224">
        <v>6692</v>
      </c>
      <c r="C14" s="224">
        <v>1</v>
      </c>
      <c r="D14" s="224">
        <v>1</v>
      </c>
      <c r="E14" s="224">
        <v>112</v>
      </c>
      <c r="F14" s="232"/>
      <c r="G14" s="231">
        <v>19</v>
      </c>
      <c r="J14" s="221" t="s">
        <v>1320</v>
      </c>
      <c r="L14" s="233"/>
      <c r="M14" s="275"/>
      <c r="N14" s="275"/>
    </row>
    <row r="15" spans="1:16" x14ac:dyDescent="0.25">
      <c r="F15" s="232"/>
      <c r="J15" s="221"/>
      <c r="L15" s="233"/>
      <c r="M15" s="275"/>
      <c r="N15" s="275"/>
    </row>
    <row r="16" spans="1:16" x14ac:dyDescent="0.25">
      <c r="A16" s="224">
        <v>7</v>
      </c>
      <c r="B16" s="224">
        <v>6693</v>
      </c>
      <c r="C16" s="224">
        <v>1</v>
      </c>
      <c r="D16" s="224">
        <v>1</v>
      </c>
      <c r="E16" s="224">
        <v>112</v>
      </c>
      <c r="F16" s="232"/>
      <c r="G16" s="231">
        <v>66</v>
      </c>
      <c r="J16" s="205" t="s">
        <v>1321</v>
      </c>
      <c r="L16" s="233"/>
      <c r="M16" s="275"/>
      <c r="N16" s="275"/>
    </row>
    <row r="17" spans="1:16" x14ac:dyDescent="0.25">
      <c r="F17" s="232"/>
      <c r="J17" s="221"/>
      <c r="L17" s="233"/>
      <c r="M17" s="275"/>
      <c r="N17" s="275"/>
    </row>
    <row r="18" spans="1:16" x14ac:dyDescent="0.25">
      <c r="A18" s="224">
        <v>8</v>
      </c>
      <c r="B18" s="224">
        <v>6694</v>
      </c>
      <c r="C18" s="224">
        <v>1</v>
      </c>
      <c r="D18" s="224">
        <v>1</v>
      </c>
      <c r="E18" s="224">
        <v>112</v>
      </c>
      <c r="F18" s="232"/>
      <c r="G18" s="231">
        <v>66</v>
      </c>
      <c r="J18" s="221" t="s">
        <v>1322</v>
      </c>
      <c r="L18" s="233"/>
      <c r="M18" s="275"/>
      <c r="N18" s="275"/>
    </row>
    <row r="19" spans="1:16" x14ac:dyDescent="0.25">
      <c r="F19" s="232"/>
      <c r="J19" s="221"/>
      <c r="L19" s="233"/>
      <c r="M19" s="275"/>
      <c r="N19" s="275"/>
    </row>
    <row r="20" spans="1:16" ht="150" x14ac:dyDescent="0.25">
      <c r="A20" s="224">
        <v>9</v>
      </c>
      <c r="B20" s="224">
        <v>6695</v>
      </c>
      <c r="C20" s="224">
        <v>1</v>
      </c>
      <c r="D20" s="224">
        <v>1</v>
      </c>
      <c r="E20" s="224">
        <v>112</v>
      </c>
      <c r="F20" s="232"/>
      <c r="G20" s="231">
        <v>66</v>
      </c>
      <c r="J20" s="221" t="s">
        <v>2131</v>
      </c>
      <c r="L20" s="233"/>
      <c r="M20" s="275"/>
      <c r="N20" s="275"/>
    </row>
    <row r="21" spans="1:16" x14ac:dyDescent="0.25">
      <c r="F21" s="232"/>
      <c r="J21" s="221"/>
      <c r="L21" s="233"/>
      <c r="M21" s="275"/>
      <c r="N21" s="275"/>
    </row>
    <row r="22" spans="1:16" x14ac:dyDescent="0.25">
      <c r="A22" s="224">
        <v>10</v>
      </c>
      <c r="B22" s="224">
        <v>9969</v>
      </c>
      <c r="C22" s="224">
        <v>1</v>
      </c>
      <c r="D22" s="224">
        <v>1</v>
      </c>
      <c r="E22" s="224">
        <v>112</v>
      </c>
      <c r="F22" s="232"/>
      <c r="J22" s="221" t="s">
        <v>1323</v>
      </c>
      <c r="L22" s="233"/>
      <c r="M22" s="275"/>
      <c r="N22" s="275"/>
    </row>
    <row r="23" spans="1:16" x14ac:dyDescent="0.25">
      <c r="F23" s="232"/>
      <c r="J23" s="221"/>
      <c r="L23" s="233"/>
      <c r="M23" s="275"/>
      <c r="N23" s="275"/>
    </row>
    <row r="24" spans="1:16" x14ac:dyDescent="0.25">
      <c r="A24" s="224">
        <v>11</v>
      </c>
      <c r="B24" s="224">
        <v>9970</v>
      </c>
      <c r="C24" s="224">
        <v>1</v>
      </c>
      <c r="D24" s="224">
        <v>1</v>
      </c>
      <c r="E24" s="224">
        <v>112</v>
      </c>
      <c r="F24" s="232"/>
      <c r="J24" s="221" t="s">
        <v>1324</v>
      </c>
      <c r="L24" s="233"/>
      <c r="M24" s="275"/>
      <c r="N24" s="275"/>
    </row>
    <row r="25" spans="1:16" x14ac:dyDescent="0.25">
      <c r="F25" s="232"/>
      <c r="J25" s="221"/>
      <c r="L25" s="233"/>
      <c r="M25" s="275"/>
      <c r="N25" s="275"/>
    </row>
    <row r="26" spans="1:16" x14ac:dyDescent="0.25">
      <c r="A26" s="224">
        <v>12</v>
      </c>
      <c r="B26" s="224">
        <v>9971</v>
      </c>
      <c r="C26" s="224">
        <v>1</v>
      </c>
      <c r="D26" s="224">
        <v>1</v>
      </c>
      <c r="E26" s="224">
        <v>112</v>
      </c>
      <c r="F26" s="232"/>
      <c r="J26" s="221" t="s">
        <v>1325</v>
      </c>
      <c r="L26" s="233"/>
      <c r="M26" s="275"/>
      <c r="N26" s="275"/>
    </row>
    <row r="27" spans="1:16" x14ac:dyDescent="0.25">
      <c r="F27" s="232"/>
      <c r="J27" s="221"/>
      <c r="L27" s="233"/>
      <c r="M27" s="275"/>
      <c r="N27" s="275"/>
    </row>
    <row r="28" spans="1:16" ht="105" x14ac:dyDescent="0.25">
      <c r="A28" s="224">
        <v>13</v>
      </c>
      <c r="B28" s="224">
        <v>9972</v>
      </c>
      <c r="C28" s="224">
        <v>1</v>
      </c>
      <c r="D28" s="224">
        <v>1</v>
      </c>
      <c r="E28" s="224">
        <v>112</v>
      </c>
      <c r="F28" s="232"/>
      <c r="J28" s="221" t="s">
        <v>1326</v>
      </c>
      <c r="L28" s="233"/>
      <c r="M28" s="275"/>
      <c r="N28" s="275"/>
    </row>
    <row r="29" spans="1:16" x14ac:dyDescent="0.25">
      <c r="F29" s="232"/>
      <c r="J29" s="221"/>
      <c r="L29" s="233"/>
      <c r="M29" s="275"/>
      <c r="N29" s="275"/>
    </row>
    <row r="30" spans="1:16" s="242" customFormat="1" x14ac:dyDescent="0.25">
      <c r="A30" s="236"/>
      <c r="B30" s="236"/>
      <c r="C30" s="236"/>
      <c r="D30" s="236"/>
      <c r="E30" s="236"/>
      <c r="F30" s="237"/>
      <c r="G30" s="238"/>
      <c r="H30" s="238"/>
      <c r="I30" s="238"/>
      <c r="J30" s="211" t="s">
        <v>2132</v>
      </c>
      <c r="K30" s="239"/>
      <c r="L30" s="228"/>
      <c r="M30" s="300"/>
      <c r="N30" s="300"/>
      <c r="O30" s="240"/>
      <c r="P30" s="322"/>
    </row>
    <row r="31" spans="1:16" x14ac:dyDescent="0.25">
      <c r="L31" s="244"/>
    </row>
    <row r="33" spans="1:16" x14ac:dyDescent="0.25">
      <c r="A33" s="224">
        <v>14</v>
      </c>
      <c r="B33" s="224">
        <v>6711</v>
      </c>
      <c r="C33" s="224">
        <v>1</v>
      </c>
      <c r="D33" s="224">
        <v>1</v>
      </c>
      <c r="E33" s="224">
        <v>113</v>
      </c>
      <c r="F33" s="225"/>
      <c r="G33" s="226">
        <v>67</v>
      </c>
      <c r="H33" s="226"/>
      <c r="I33" s="227"/>
      <c r="J33" s="206"/>
      <c r="K33" s="226"/>
      <c r="L33" s="228"/>
      <c r="M33" s="314"/>
      <c r="N33" s="300"/>
      <c r="O33" s="229"/>
      <c r="P33" s="320"/>
    </row>
    <row r="34" spans="1:16" x14ac:dyDescent="0.25">
      <c r="F34" s="232"/>
      <c r="G34" s="246"/>
      <c r="H34" s="246"/>
      <c r="I34" s="246"/>
      <c r="J34" s="221" t="s">
        <v>1327</v>
      </c>
      <c r="K34" s="246"/>
      <c r="L34" s="233"/>
      <c r="M34" s="315"/>
      <c r="N34" s="275"/>
      <c r="O34" s="230"/>
      <c r="P34" s="320"/>
    </row>
    <row r="35" spans="1:16" x14ac:dyDescent="0.25">
      <c r="F35" s="232"/>
      <c r="J35" s="221"/>
      <c r="L35" s="233"/>
      <c r="M35" s="275"/>
      <c r="N35" s="275"/>
    </row>
    <row r="36" spans="1:16" ht="45" x14ac:dyDescent="0.25">
      <c r="A36" s="224">
        <v>15</v>
      </c>
      <c r="B36" s="224">
        <v>6712</v>
      </c>
      <c r="C36" s="224">
        <v>1</v>
      </c>
      <c r="D36" s="224">
        <v>1</v>
      </c>
      <c r="E36" s="224">
        <v>113</v>
      </c>
      <c r="F36" s="232"/>
      <c r="G36" s="231">
        <v>67</v>
      </c>
      <c r="J36" s="221" t="s">
        <v>1328</v>
      </c>
      <c r="L36" s="233"/>
      <c r="M36" s="275"/>
      <c r="N36" s="275"/>
    </row>
    <row r="37" spans="1:16" x14ac:dyDescent="0.25">
      <c r="F37" s="232"/>
      <c r="J37" s="221"/>
      <c r="L37" s="233"/>
      <c r="M37" s="275"/>
      <c r="N37" s="275"/>
    </row>
    <row r="38" spans="1:16" ht="30" x14ac:dyDescent="0.25">
      <c r="A38" s="224">
        <v>16</v>
      </c>
      <c r="B38" s="224">
        <v>6713</v>
      </c>
      <c r="C38" s="224">
        <v>1</v>
      </c>
      <c r="D38" s="224">
        <v>1</v>
      </c>
      <c r="E38" s="224">
        <v>113</v>
      </c>
      <c r="F38" s="232"/>
      <c r="G38" s="231">
        <v>68</v>
      </c>
      <c r="J38" s="221" t="s">
        <v>1329</v>
      </c>
      <c r="L38" s="233"/>
      <c r="M38" s="275"/>
      <c r="N38" s="275"/>
    </row>
    <row r="39" spans="1:16" x14ac:dyDescent="0.25">
      <c r="F39" s="232"/>
      <c r="J39" s="221"/>
      <c r="L39" s="233"/>
      <c r="M39" s="275"/>
      <c r="N39" s="275"/>
    </row>
    <row r="40" spans="1:16" ht="30" x14ac:dyDescent="0.25">
      <c r="A40" s="224">
        <v>17</v>
      </c>
      <c r="B40" s="224">
        <v>6714</v>
      </c>
      <c r="C40" s="224">
        <v>1</v>
      </c>
      <c r="D40" s="224">
        <v>1</v>
      </c>
      <c r="E40" s="224">
        <v>113</v>
      </c>
      <c r="F40" s="232"/>
      <c r="G40" s="231">
        <v>68</v>
      </c>
      <c r="J40" s="221" t="s">
        <v>1330</v>
      </c>
      <c r="L40" s="233"/>
      <c r="M40" s="275"/>
      <c r="N40" s="275"/>
    </row>
    <row r="41" spans="1:16" x14ac:dyDescent="0.25">
      <c r="F41" s="232"/>
      <c r="J41" s="221"/>
      <c r="L41" s="233"/>
      <c r="M41" s="275"/>
      <c r="N41" s="275"/>
    </row>
    <row r="42" spans="1:16" ht="60" x14ac:dyDescent="0.25">
      <c r="A42" s="224">
        <v>18</v>
      </c>
      <c r="B42" s="224">
        <v>6715</v>
      </c>
      <c r="C42" s="224">
        <v>1</v>
      </c>
      <c r="D42" s="224">
        <v>1</v>
      </c>
      <c r="E42" s="224">
        <v>113</v>
      </c>
      <c r="F42" s="232"/>
      <c r="G42" s="231">
        <v>68</v>
      </c>
      <c r="J42" s="221" t="s">
        <v>1331</v>
      </c>
      <c r="L42" s="233"/>
      <c r="M42" s="275"/>
      <c r="N42" s="275"/>
    </row>
    <row r="43" spans="1:16" x14ac:dyDescent="0.25">
      <c r="F43" s="232"/>
      <c r="J43" s="221"/>
      <c r="L43" s="233"/>
      <c r="M43" s="275"/>
      <c r="N43" s="275"/>
    </row>
    <row r="44" spans="1:16" ht="30" x14ac:dyDescent="0.25">
      <c r="A44" s="224">
        <v>19</v>
      </c>
      <c r="B44" s="224">
        <v>6718</v>
      </c>
      <c r="C44" s="224">
        <v>1</v>
      </c>
      <c r="D44" s="224">
        <v>1</v>
      </c>
      <c r="E44" s="224">
        <v>113</v>
      </c>
      <c r="F44" s="232"/>
      <c r="G44" s="231">
        <v>68</v>
      </c>
      <c r="J44" s="221" t="s">
        <v>1332</v>
      </c>
      <c r="L44" s="233"/>
      <c r="M44" s="275"/>
      <c r="N44" s="275"/>
    </row>
    <row r="45" spans="1:16" x14ac:dyDescent="0.25">
      <c r="F45" s="232"/>
      <c r="J45" s="221"/>
      <c r="L45" s="233"/>
      <c r="M45" s="275"/>
      <c r="N45" s="275"/>
    </row>
    <row r="46" spans="1:16" ht="90" x14ac:dyDescent="0.25">
      <c r="A46" s="224">
        <v>20</v>
      </c>
      <c r="B46" s="224">
        <v>6719</v>
      </c>
      <c r="C46" s="224">
        <v>1</v>
      </c>
      <c r="D46" s="224">
        <v>1</v>
      </c>
      <c r="E46" s="224">
        <v>113</v>
      </c>
      <c r="F46" s="232"/>
      <c r="G46" s="231">
        <v>68</v>
      </c>
      <c r="J46" s="221" t="s">
        <v>1333</v>
      </c>
      <c r="L46" s="233"/>
      <c r="M46" s="275"/>
      <c r="N46" s="275"/>
    </row>
    <row r="47" spans="1:16" x14ac:dyDescent="0.25">
      <c r="F47" s="232"/>
      <c r="J47" s="221"/>
      <c r="L47" s="233"/>
      <c r="M47" s="275"/>
      <c r="N47" s="275"/>
    </row>
    <row r="48" spans="1:16" x14ac:dyDescent="0.25">
      <c r="A48" s="224">
        <v>21</v>
      </c>
      <c r="B48" s="224">
        <v>6725</v>
      </c>
      <c r="C48" s="224">
        <v>1</v>
      </c>
      <c r="D48" s="224">
        <v>1</v>
      </c>
      <c r="E48" s="224">
        <v>113</v>
      </c>
      <c r="F48" s="232"/>
      <c r="J48" s="221" t="s">
        <v>1334</v>
      </c>
      <c r="L48" s="233"/>
      <c r="M48" s="275"/>
      <c r="N48" s="275"/>
    </row>
    <row r="49" spans="1:16" x14ac:dyDescent="0.25">
      <c r="F49" s="232"/>
      <c r="J49" s="221"/>
      <c r="L49" s="233"/>
      <c r="M49" s="275"/>
      <c r="N49" s="275"/>
    </row>
    <row r="50" spans="1:16" ht="60" x14ac:dyDescent="0.25">
      <c r="A50" s="224">
        <v>22</v>
      </c>
      <c r="B50" s="224">
        <v>6726</v>
      </c>
      <c r="C50" s="224">
        <v>1</v>
      </c>
      <c r="D50" s="224">
        <v>1</v>
      </c>
      <c r="E50" s="224">
        <v>113</v>
      </c>
      <c r="F50" s="232"/>
      <c r="G50" s="231">
        <v>68</v>
      </c>
      <c r="J50" s="221" t="s">
        <v>1335</v>
      </c>
      <c r="L50" s="233"/>
      <c r="M50" s="275"/>
      <c r="N50" s="275"/>
    </row>
    <row r="51" spans="1:16" x14ac:dyDescent="0.25">
      <c r="F51" s="232"/>
      <c r="J51" s="221"/>
      <c r="L51" s="233"/>
      <c r="M51" s="275"/>
      <c r="N51" s="275"/>
    </row>
    <row r="52" spans="1:16" ht="60" x14ac:dyDescent="0.25">
      <c r="A52" s="224">
        <v>23</v>
      </c>
      <c r="B52" s="224">
        <v>6730</v>
      </c>
      <c r="C52" s="224">
        <v>1</v>
      </c>
      <c r="D52" s="224">
        <v>1</v>
      </c>
      <c r="E52" s="224">
        <v>113</v>
      </c>
      <c r="F52" s="232"/>
      <c r="J52" s="221" t="s">
        <v>1336</v>
      </c>
      <c r="L52" s="233"/>
      <c r="M52" s="275"/>
      <c r="N52" s="275"/>
    </row>
    <row r="53" spans="1:16" x14ac:dyDescent="0.25">
      <c r="F53" s="232"/>
      <c r="J53" s="221"/>
      <c r="L53" s="233"/>
      <c r="M53" s="275"/>
      <c r="N53" s="275"/>
    </row>
    <row r="54" spans="1:16" x14ac:dyDescent="0.25">
      <c r="A54" s="224">
        <v>24</v>
      </c>
      <c r="B54" s="224">
        <v>10405</v>
      </c>
      <c r="C54" s="224">
        <v>1</v>
      </c>
      <c r="D54" s="224">
        <v>1</v>
      </c>
      <c r="E54" s="224">
        <v>113</v>
      </c>
      <c r="F54" s="232"/>
      <c r="J54" s="205" t="s">
        <v>1337</v>
      </c>
      <c r="L54" s="233"/>
      <c r="M54" s="275"/>
      <c r="N54" s="275"/>
    </row>
    <row r="55" spans="1:16" x14ac:dyDescent="0.25">
      <c r="F55" s="232"/>
      <c r="J55" s="221"/>
      <c r="L55" s="233"/>
      <c r="M55" s="275"/>
      <c r="N55" s="275"/>
    </row>
    <row r="56" spans="1:16" x14ac:dyDescent="0.25">
      <c r="A56" s="224">
        <v>25</v>
      </c>
      <c r="B56" s="224">
        <v>10890</v>
      </c>
      <c r="C56" s="224">
        <v>1</v>
      </c>
      <c r="D56" s="224">
        <v>1</v>
      </c>
      <c r="E56" s="224">
        <v>113</v>
      </c>
      <c r="F56" s="232"/>
      <c r="J56" s="221" t="s">
        <v>1338</v>
      </c>
      <c r="L56" s="233"/>
      <c r="M56" s="275"/>
      <c r="N56" s="275"/>
    </row>
    <row r="57" spans="1:16" x14ac:dyDescent="0.25">
      <c r="F57" s="232"/>
      <c r="J57" s="221"/>
      <c r="L57" s="233"/>
      <c r="M57" s="275"/>
      <c r="N57" s="275"/>
    </row>
    <row r="58" spans="1:16" x14ac:dyDescent="0.25">
      <c r="A58" s="224">
        <v>26</v>
      </c>
      <c r="B58" s="224">
        <v>44</v>
      </c>
      <c r="C58" s="224">
        <v>1</v>
      </c>
      <c r="D58" s="224">
        <v>1</v>
      </c>
      <c r="E58" s="224">
        <v>113</v>
      </c>
      <c r="F58" s="232">
        <v>1</v>
      </c>
      <c r="J58" s="221" t="s">
        <v>1339</v>
      </c>
      <c r="L58" s="233" t="s">
        <v>15</v>
      </c>
      <c r="M58" s="275">
        <v>17</v>
      </c>
      <c r="N58" s="275"/>
    </row>
    <row r="59" spans="1:16" x14ac:dyDescent="0.25">
      <c r="F59" s="232"/>
      <c r="J59" s="221"/>
      <c r="L59" s="233"/>
      <c r="M59" s="275"/>
      <c r="N59" s="275"/>
    </row>
    <row r="60" spans="1:16" x14ac:dyDescent="0.25">
      <c r="A60" s="224">
        <v>27</v>
      </c>
      <c r="B60" s="224">
        <v>12603</v>
      </c>
      <c r="C60" s="224">
        <v>1</v>
      </c>
      <c r="D60" s="224">
        <v>1</v>
      </c>
      <c r="E60" s="224">
        <v>114</v>
      </c>
      <c r="F60" s="232">
        <v>2</v>
      </c>
      <c r="J60" s="221" t="s">
        <v>1340</v>
      </c>
      <c r="L60" s="233" t="s">
        <v>15</v>
      </c>
      <c r="M60" s="275">
        <v>48</v>
      </c>
      <c r="N60" s="275"/>
    </row>
    <row r="61" spans="1:16" x14ac:dyDescent="0.25">
      <c r="F61" s="232"/>
      <c r="J61" s="221"/>
      <c r="L61" s="233"/>
      <c r="M61" s="275"/>
      <c r="N61" s="275"/>
    </row>
    <row r="62" spans="1:16" s="242" customFormat="1" x14ac:dyDescent="0.25">
      <c r="A62" s="236"/>
      <c r="B62" s="236"/>
      <c r="C62" s="236"/>
      <c r="D62" s="236"/>
      <c r="E62" s="236"/>
      <c r="F62" s="237"/>
      <c r="G62" s="238"/>
      <c r="H62" s="238"/>
      <c r="I62" s="238"/>
      <c r="J62" s="211" t="s">
        <v>2132</v>
      </c>
      <c r="K62" s="239"/>
      <c r="L62" s="228"/>
      <c r="M62" s="300"/>
      <c r="N62" s="300"/>
      <c r="O62" s="240"/>
      <c r="P62" s="322"/>
    </row>
    <row r="63" spans="1:16" s="242" customFormat="1" x14ac:dyDescent="0.25">
      <c r="A63" s="236"/>
      <c r="B63" s="236"/>
      <c r="C63" s="236"/>
      <c r="D63" s="236"/>
      <c r="E63" s="236"/>
      <c r="F63" s="247"/>
      <c r="J63" s="207"/>
      <c r="L63" s="248"/>
      <c r="M63" s="302"/>
      <c r="N63" s="302"/>
      <c r="O63" s="241"/>
      <c r="P63" s="322"/>
    </row>
    <row r="65" spans="1:16" x14ac:dyDescent="0.25">
      <c r="F65" s="225"/>
      <c r="G65" s="226"/>
      <c r="H65" s="226"/>
      <c r="I65" s="227"/>
      <c r="J65" s="206"/>
      <c r="K65" s="226"/>
      <c r="L65" s="228"/>
      <c r="M65" s="314"/>
      <c r="N65" s="300"/>
      <c r="O65" s="229"/>
      <c r="P65" s="320"/>
    </row>
    <row r="66" spans="1:16" ht="30" x14ac:dyDescent="0.25">
      <c r="A66" s="224">
        <v>28</v>
      </c>
      <c r="B66" s="224">
        <v>10028</v>
      </c>
      <c r="C66" s="224">
        <v>1</v>
      </c>
      <c r="D66" s="224">
        <v>1</v>
      </c>
      <c r="E66" s="224">
        <v>114</v>
      </c>
      <c r="F66" s="232"/>
      <c r="J66" s="221" t="s">
        <v>1341</v>
      </c>
      <c r="L66" s="233"/>
      <c r="M66" s="275"/>
      <c r="N66" s="275"/>
    </row>
    <row r="67" spans="1:16" x14ac:dyDescent="0.25">
      <c r="F67" s="232"/>
      <c r="J67" s="221"/>
      <c r="L67" s="233"/>
      <c r="M67" s="275"/>
      <c r="N67" s="275"/>
    </row>
    <row r="68" spans="1:16" x14ac:dyDescent="0.25">
      <c r="A68" s="224">
        <v>29</v>
      </c>
      <c r="B68" s="224">
        <v>10029</v>
      </c>
      <c r="C68" s="224">
        <v>1</v>
      </c>
      <c r="D68" s="224">
        <v>1</v>
      </c>
      <c r="E68" s="224">
        <v>114</v>
      </c>
      <c r="F68" s="232">
        <v>3</v>
      </c>
      <c r="J68" s="221" t="s">
        <v>1342</v>
      </c>
      <c r="L68" s="233" t="s">
        <v>15</v>
      </c>
      <c r="M68" s="275">
        <v>6</v>
      </c>
      <c r="N68" s="275"/>
    </row>
    <row r="69" spans="1:16" x14ac:dyDescent="0.25">
      <c r="F69" s="232"/>
      <c r="J69" s="221"/>
      <c r="L69" s="233"/>
      <c r="M69" s="275"/>
      <c r="N69" s="275"/>
    </row>
    <row r="70" spans="1:16" x14ac:dyDescent="0.25">
      <c r="A70" s="224">
        <v>30</v>
      </c>
      <c r="B70" s="224">
        <v>10030</v>
      </c>
      <c r="C70" s="224">
        <v>1</v>
      </c>
      <c r="D70" s="224">
        <v>1</v>
      </c>
      <c r="E70" s="224">
        <v>114</v>
      </c>
      <c r="F70" s="232">
        <v>4</v>
      </c>
      <c r="J70" s="221" t="s">
        <v>1343</v>
      </c>
      <c r="L70" s="233" t="s">
        <v>15</v>
      </c>
      <c r="M70" s="275">
        <v>3</v>
      </c>
      <c r="N70" s="275"/>
    </row>
    <row r="71" spans="1:16" x14ac:dyDescent="0.25">
      <c r="F71" s="232"/>
      <c r="J71" s="221"/>
      <c r="L71" s="233"/>
      <c r="M71" s="275"/>
      <c r="N71" s="275"/>
    </row>
    <row r="72" spans="1:16" x14ac:dyDescent="0.25">
      <c r="A72" s="224">
        <v>31</v>
      </c>
      <c r="B72" s="224">
        <v>3587</v>
      </c>
      <c r="C72" s="224">
        <v>1</v>
      </c>
      <c r="D72" s="224">
        <v>1</v>
      </c>
      <c r="E72" s="224">
        <v>114</v>
      </c>
      <c r="F72" s="232"/>
      <c r="J72" s="221" t="s">
        <v>1344</v>
      </c>
      <c r="L72" s="233"/>
      <c r="M72" s="275"/>
      <c r="N72" s="275"/>
    </row>
    <row r="73" spans="1:16" x14ac:dyDescent="0.25">
      <c r="F73" s="232"/>
      <c r="J73" s="221"/>
      <c r="L73" s="233"/>
      <c r="M73" s="275"/>
      <c r="N73" s="275"/>
    </row>
    <row r="74" spans="1:16" ht="30" x14ac:dyDescent="0.25">
      <c r="A74" s="224">
        <v>32</v>
      </c>
      <c r="B74" s="224">
        <v>100</v>
      </c>
      <c r="C74" s="224">
        <v>1</v>
      </c>
      <c r="D74" s="224">
        <v>1</v>
      </c>
      <c r="E74" s="224">
        <v>114</v>
      </c>
      <c r="F74" s="232">
        <v>5</v>
      </c>
      <c r="J74" s="221" t="s">
        <v>1345</v>
      </c>
      <c r="L74" s="233" t="s">
        <v>15</v>
      </c>
      <c r="M74" s="275">
        <v>26</v>
      </c>
      <c r="N74" s="275"/>
    </row>
    <row r="75" spans="1:16" x14ac:dyDescent="0.25">
      <c r="F75" s="232"/>
      <c r="J75" s="221"/>
      <c r="L75" s="233"/>
      <c r="M75" s="275"/>
      <c r="N75" s="275"/>
    </row>
    <row r="76" spans="1:16" x14ac:dyDescent="0.25">
      <c r="A76" s="224">
        <v>33</v>
      </c>
      <c r="B76" s="224">
        <v>3588</v>
      </c>
      <c r="C76" s="224">
        <v>1</v>
      </c>
      <c r="D76" s="224">
        <v>1</v>
      </c>
      <c r="E76" s="224">
        <v>114</v>
      </c>
      <c r="F76" s="232"/>
      <c r="J76" s="221" t="s">
        <v>1346</v>
      </c>
      <c r="L76" s="233"/>
      <c r="M76" s="275"/>
      <c r="N76" s="275"/>
    </row>
    <row r="77" spans="1:16" x14ac:dyDescent="0.25">
      <c r="F77" s="232"/>
      <c r="J77" s="221"/>
      <c r="L77" s="233"/>
      <c r="M77" s="275"/>
      <c r="N77" s="275"/>
    </row>
    <row r="78" spans="1:16" ht="30" x14ac:dyDescent="0.25">
      <c r="A78" s="224">
        <v>34</v>
      </c>
      <c r="B78" s="224">
        <v>101</v>
      </c>
      <c r="C78" s="224">
        <v>1</v>
      </c>
      <c r="D78" s="224">
        <v>1</v>
      </c>
      <c r="E78" s="224">
        <v>114</v>
      </c>
      <c r="F78" s="232">
        <v>6</v>
      </c>
      <c r="J78" s="221" t="s">
        <v>1347</v>
      </c>
      <c r="L78" s="233" t="s">
        <v>66</v>
      </c>
      <c r="M78" s="275">
        <v>127</v>
      </c>
      <c r="N78" s="275"/>
    </row>
    <row r="79" spans="1:16" x14ac:dyDescent="0.25">
      <c r="F79" s="232"/>
      <c r="J79" s="221"/>
      <c r="L79" s="233"/>
      <c r="M79" s="275"/>
      <c r="N79" s="275"/>
    </row>
    <row r="80" spans="1:16" x14ac:dyDescent="0.25">
      <c r="A80" s="224">
        <v>35</v>
      </c>
      <c r="B80" s="224">
        <v>3589</v>
      </c>
      <c r="C80" s="224">
        <v>1</v>
      </c>
      <c r="D80" s="224">
        <v>1</v>
      </c>
      <c r="E80" s="224">
        <v>114</v>
      </c>
      <c r="F80" s="232"/>
      <c r="J80" s="221" t="s">
        <v>1348</v>
      </c>
      <c r="L80" s="233"/>
      <c r="M80" s="275"/>
      <c r="N80" s="275"/>
    </row>
    <row r="81" spans="1:14" x14ac:dyDescent="0.25">
      <c r="F81" s="232"/>
      <c r="J81" s="221"/>
      <c r="L81" s="233"/>
      <c r="M81" s="275"/>
      <c r="N81" s="275"/>
    </row>
    <row r="82" spans="1:14" ht="30" x14ac:dyDescent="0.25">
      <c r="A82" s="224">
        <v>36</v>
      </c>
      <c r="B82" s="224">
        <v>10419</v>
      </c>
      <c r="C82" s="224">
        <v>1</v>
      </c>
      <c r="D82" s="224">
        <v>1</v>
      </c>
      <c r="E82" s="224">
        <v>114</v>
      </c>
      <c r="F82" s="232">
        <v>7</v>
      </c>
      <c r="J82" s="221" t="s">
        <v>1349</v>
      </c>
      <c r="L82" s="233" t="s">
        <v>1350</v>
      </c>
      <c r="M82" s="275">
        <v>1</v>
      </c>
      <c r="N82" s="275"/>
    </row>
    <row r="83" spans="1:14" x14ac:dyDescent="0.25">
      <c r="F83" s="232"/>
      <c r="J83" s="221"/>
      <c r="L83" s="233"/>
      <c r="M83" s="275"/>
      <c r="N83" s="275"/>
    </row>
    <row r="84" spans="1:14" ht="45" x14ac:dyDescent="0.25">
      <c r="A84" s="224">
        <v>37</v>
      </c>
      <c r="B84" s="224">
        <v>9598</v>
      </c>
      <c r="C84" s="224">
        <v>1</v>
      </c>
      <c r="D84" s="224">
        <v>1</v>
      </c>
      <c r="E84" s="224">
        <v>114</v>
      </c>
      <c r="F84" s="232"/>
      <c r="J84" s="221" t="s">
        <v>1351</v>
      </c>
      <c r="L84" s="233"/>
      <c r="M84" s="275"/>
      <c r="N84" s="275"/>
    </row>
    <row r="85" spans="1:14" x14ac:dyDescent="0.25">
      <c r="F85" s="232"/>
      <c r="J85" s="221"/>
      <c r="L85" s="233"/>
      <c r="M85" s="275"/>
      <c r="N85" s="275"/>
    </row>
    <row r="86" spans="1:14" x14ac:dyDescent="0.25">
      <c r="A86" s="224">
        <v>38</v>
      </c>
      <c r="B86" s="224">
        <v>7816</v>
      </c>
      <c r="C86" s="224">
        <v>1</v>
      </c>
      <c r="D86" s="224">
        <v>1</v>
      </c>
      <c r="E86" s="224">
        <v>114</v>
      </c>
      <c r="F86" s="232">
        <v>8</v>
      </c>
      <c r="J86" s="221" t="s">
        <v>1352</v>
      </c>
      <c r="L86" s="233" t="s">
        <v>15</v>
      </c>
      <c r="M86" s="275">
        <v>36</v>
      </c>
      <c r="N86" s="275"/>
    </row>
    <row r="87" spans="1:14" x14ac:dyDescent="0.25">
      <c r="F87" s="232"/>
      <c r="J87" s="221"/>
      <c r="L87" s="233"/>
      <c r="M87" s="275"/>
      <c r="N87" s="275"/>
    </row>
    <row r="88" spans="1:14" x14ac:dyDescent="0.25">
      <c r="A88" s="224">
        <v>39</v>
      </c>
      <c r="B88" s="224">
        <v>12393</v>
      </c>
      <c r="C88" s="224">
        <v>1</v>
      </c>
      <c r="D88" s="224">
        <v>1</v>
      </c>
      <c r="E88" s="224">
        <v>114</v>
      </c>
      <c r="F88" s="232">
        <v>9</v>
      </c>
      <c r="J88" s="221" t="s">
        <v>1353</v>
      </c>
      <c r="L88" s="233" t="s">
        <v>15</v>
      </c>
      <c r="M88" s="275">
        <v>8</v>
      </c>
      <c r="N88" s="275"/>
    </row>
    <row r="89" spans="1:14" x14ac:dyDescent="0.25">
      <c r="F89" s="232"/>
      <c r="J89" s="221"/>
      <c r="L89" s="233"/>
      <c r="M89" s="275"/>
      <c r="N89" s="275"/>
    </row>
    <row r="90" spans="1:14" x14ac:dyDescent="0.25">
      <c r="A90" s="224">
        <v>40</v>
      </c>
      <c r="B90" s="224">
        <v>10033</v>
      </c>
      <c r="C90" s="224">
        <v>1</v>
      </c>
      <c r="D90" s="224">
        <v>1</v>
      </c>
      <c r="E90" s="224">
        <v>114</v>
      </c>
      <c r="F90" s="232"/>
      <c r="J90" s="221" t="s">
        <v>1354</v>
      </c>
      <c r="L90" s="233"/>
      <c r="M90" s="275"/>
      <c r="N90" s="275"/>
    </row>
    <row r="91" spans="1:14" x14ac:dyDescent="0.25">
      <c r="F91" s="232"/>
      <c r="J91" s="221"/>
      <c r="L91" s="233"/>
      <c r="M91" s="275"/>
      <c r="N91" s="275"/>
    </row>
    <row r="92" spans="1:14" ht="75" x14ac:dyDescent="0.25">
      <c r="A92" s="224">
        <v>41</v>
      </c>
      <c r="B92" s="224">
        <v>12394</v>
      </c>
      <c r="C92" s="224">
        <v>1</v>
      </c>
      <c r="D92" s="224">
        <v>1</v>
      </c>
      <c r="E92" s="224">
        <v>114</v>
      </c>
      <c r="F92" s="232">
        <v>10</v>
      </c>
      <c r="J92" s="221" t="s">
        <v>1355</v>
      </c>
      <c r="L92" s="233" t="s">
        <v>66</v>
      </c>
      <c r="M92" s="275">
        <v>58</v>
      </c>
      <c r="N92" s="275"/>
    </row>
    <row r="93" spans="1:14" x14ac:dyDescent="0.25">
      <c r="F93" s="232"/>
      <c r="J93" s="221"/>
      <c r="L93" s="233"/>
      <c r="M93" s="275"/>
      <c r="N93" s="275"/>
    </row>
    <row r="94" spans="1:14" x14ac:dyDescent="0.25">
      <c r="A94" s="224">
        <v>42</v>
      </c>
      <c r="B94" s="224">
        <v>9973</v>
      </c>
      <c r="C94" s="224">
        <v>1</v>
      </c>
      <c r="D94" s="224">
        <v>1</v>
      </c>
      <c r="E94" s="224">
        <v>114</v>
      </c>
      <c r="F94" s="232"/>
      <c r="J94" s="205" t="s">
        <v>1356</v>
      </c>
      <c r="L94" s="233"/>
      <c r="M94" s="275"/>
      <c r="N94" s="275"/>
    </row>
    <row r="95" spans="1:14" x14ac:dyDescent="0.25">
      <c r="F95" s="232"/>
      <c r="J95" s="221"/>
      <c r="L95" s="233"/>
      <c r="M95" s="275"/>
      <c r="N95" s="275"/>
    </row>
    <row r="96" spans="1:14" x14ac:dyDescent="0.25">
      <c r="A96" s="224">
        <v>43</v>
      </c>
      <c r="B96" s="224">
        <v>10891</v>
      </c>
      <c r="C96" s="224">
        <v>1</v>
      </c>
      <c r="D96" s="224">
        <v>1</v>
      </c>
      <c r="E96" s="224">
        <v>114</v>
      </c>
      <c r="F96" s="232"/>
      <c r="J96" s="221" t="s">
        <v>1357</v>
      </c>
      <c r="L96" s="233"/>
      <c r="M96" s="275"/>
      <c r="N96" s="275"/>
    </row>
    <row r="97" spans="1:16" x14ac:dyDescent="0.25">
      <c r="F97" s="232"/>
      <c r="J97" s="221"/>
      <c r="L97" s="233"/>
      <c r="M97" s="275"/>
      <c r="N97" s="275"/>
    </row>
    <row r="98" spans="1:16" ht="45" x14ac:dyDescent="0.25">
      <c r="A98" s="224">
        <v>44</v>
      </c>
      <c r="B98" s="224">
        <v>126</v>
      </c>
      <c r="C98" s="224">
        <v>1</v>
      </c>
      <c r="D98" s="224">
        <v>1</v>
      </c>
      <c r="E98" s="224">
        <v>114</v>
      </c>
      <c r="F98" s="232">
        <v>11</v>
      </c>
      <c r="J98" s="221" t="s">
        <v>1358</v>
      </c>
      <c r="L98" s="233" t="s">
        <v>66</v>
      </c>
      <c r="M98" s="275">
        <v>21</v>
      </c>
      <c r="N98" s="275"/>
    </row>
    <row r="99" spans="1:16" x14ac:dyDescent="0.25">
      <c r="F99" s="232"/>
      <c r="J99" s="221"/>
      <c r="L99" s="233"/>
      <c r="M99" s="275"/>
      <c r="N99" s="275"/>
    </row>
    <row r="100" spans="1:16" x14ac:dyDescent="0.25">
      <c r="A100" s="224">
        <v>45</v>
      </c>
      <c r="B100" s="224">
        <v>3603</v>
      </c>
      <c r="C100" s="224">
        <v>1</v>
      </c>
      <c r="D100" s="224">
        <v>1</v>
      </c>
      <c r="E100" s="224">
        <v>114</v>
      </c>
      <c r="F100" s="232">
        <v>12</v>
      </c>
      <c r="J100" s="221" t="s">
        <v>1359</v>
      </c>
      <c r="L100" s="233" t="s">
        <v>66</v>
      </c>
      <c r="M100" s="275">
        <v>74</v>
      </c>
      <c r="N100" s="275"/>
    </row>
    <row r="101" spans="1:16" x14ac:dyDescent="0.25">
      <c r="A101" s="224">
        <v>46</v>
      </c>
      <c r="B101" s="224">
        <v>9975</v>
      </c>
      <c r="C101" s="224">
        <v>1</v>
      </c>
      <c r="D101" s="224">
        <v>1</v>
      </c>
      <c r="E101" s="224">
        <v>115</v>
      </c>
      <c r="F101" s="232"/>
      <c r="J101" s="221" t="s">
        <v>1360</v>
      </c>
      <c r="L101" s="233"/>
      <c r="M101" s="275"/>
      <c r="N101" s="275"/>
    </row>
    <row r="102" spans="1:16" x14ac:dyDescent="0.25">
      <c r="F102" s="232"/>
      <c r="J102" s="221"/>
      <c r="L102" s="233"/>
      <c r="M102" s="275"/>
      <c r="N102" s="275"/>
    </row>
    <row r="103" spans="1:16" ht="30" x14ac:dyDescent="0.25">
      <c r="A103" s="224">
        <v>47</v>
      </c>
      <c r="B103" s="224">
        <v>9976</v>
      </c>
      <c r="C103" s="224">
        <v>1</v>
      </c>
      <c r="D103" s="224">
        <v>1</v>
      </c>
      <c r="E103" s="224">
        <v>115</v>
      </c>
      <c r="F103" s="232"/>
      <c r="J103" s="221" t="s">
        <v>1361</v>
      </c>
      <c r="L103" s="233"/>
      <c r="M103" s="275"/>
      <c r="N103" s="275"/>
    </row>
    <row r="104" spans="1:16" x14ac:dyDescent="0.25">
      <c r="F104" s="232"/>
      <c r="J104" s="221"/>
      <c r="L104" s="233"/>
      <c r="M104" s="275"/>
      <c r="N104" s="275"/>
    </row>
    <row r="105" spans="1:16" x14ac:dyDescent="0.25">
      <c r="A105" s="224">
        <v>48</v>
      </c>
      <c r="B105" s="224">
        <v>3600</v>
      </c>
      <c r="C105" s="224">
        <v>1</v>
      </c>
      <c r="D105" s="224">
        <v>1</v>
      </c>
      <c r="E105" s="224">
        <v>115</v>
      </c>
      <c r="F105" s="232">
        <v>13</v>
      </c>
      <c r="J105" s="221" t="s">
        <v>1362</v>
      </c>
      <c r="L105" s="233" t="s">
        <v>75</v>
      </c>
      <c r="M105" s="275">
        <v>2</v>
      </c>
      <c r="N105" s="275"/>
    </row>
    <row r="106" spans="1:16" x14ac:dyDescent="0.25">
      <c r="F106" s="232"/>
      <c r="J106" s="221"/>
      <c r="L106" s="233"/>
      <c r="M106" s="275"/>
      <c r="N106" s="275"/>
    </row>
    <row r="107" spans="1:16" s="242" customFormat="1" x14ac:dyDescent="0.25">
      <c r="A107" s="236"/>
      <c r="B107" s="236"/>
      <c r="C107" s="236"/>
      <c r="D107" s="236"/>
      <c r="E107" s="236"/>
      <c r="F107" s="237"/>
      <c r="G107" s="238"/>
      <c r="H107" s="238"/>
      <c r="I107" s="238"/>
      <c r="J107" s="211" t="s">
        <v>2132</v>
      </c>
      <c r="K107" s="239"/>
      <c r="L107" s="228"/>
      <c r="M107" s="300"/>
      <c r="N107" s="300"/>
      <c r="O107" s="240"/>
      <c r="P107" s="322"/>
    </row>
    <row r="111" spans="1:16" x14ac:dyDescent="0.25">
      <c r="F111" s="225"/>
      <c r="G111" s="226"/>
      <c r="H111" s="226"/>
      <c r="I111" s="227"/>
      <c r="J111" s="206"/>
      <c r="K111" s="226"/>
      <c r="L111" s="228"/>
      <c r="M111" s="314"/>
      <c r="N111" s="300"/>
      <c r="O111" s="229"/>
      <c r="P111" s="320"/>
    </row>
    <row r="112" spans="1:16" x14ac:dyDescent="0.25">
      <c r="A112" s="224">
        <v>3</v>
      </c>
      <c r="B112" s="224">
        <v>35</v>
      </c>
      <c r="C112" s="224">
        <v>1</v>
      </c>
      <c r="D112" s="224">
        <v>1</v>
      </c>
      <c r="E112" s="224">
        <v>112</v>
      </c>
      <c r="F112" s="232"/>
      <c r="J112" s="221" t="s">
        <v>1317</v>
      </c>
      <c r="L112" s="233"/>
      <c r="M112" s="275"/>
      <c r="N112" s="275"/>
    </row>
    <row r="113" spans="1:14" x14ac:dyDescent="0.25">
      <c r="F113" s="232"/>
      <c r="J113" s="221"/>
      <c r="L113" s="233"/>
      <c r="M113" s="275"/>
      <c r="N113" s="275"/>
    </row>
    <row r="114" spans="1:14" x14ac:dyDescent="0.25">
      <c r="A114" s="224">
        <v>4</v>
      </c>
      <c r="B114" s="224">
        <v>37</v>
      </c>
      <c r="C114" s="224">
        <v>1</v>
      </c>
      <c r="D114" s="224">
        <v>1</v>
      </c>
      <c r="E114" s="224">
        <v>112</v>
      </c>
      <c r="F114" s="232"/>
      <c r="J114" s="205" t="s">
        <v>1318</v>
      </c>
      <c r="L114" s="233"/>
      <c r="M114" s="275"/>
      <c r="N114" s="275"/>
    </row>
    <row r="115" spans="1:14" x14ac:dyDescent="0.25">
      <c r="F115" s="232"/>
      <c r="J115" s="205"/>
      <c r="L115" s="233"/>
      <c r="M115" s="275"/>
      <c r="N115" s="275"/>
    </row>
    <row r="116" spans="1:14" x14ac:dyDescent="0.25">
      <c r="A116" s="224">
        <v>5</v>
      </c>
      <c r="B116" s="224">
        <v>3627</v>
      </c>
      <c r="C116" s="224">
        <v>1</v>
      </c>
      <c r="D116" s="224">
        <v>1</v>
      </c>
      <c r="E116" s="224">
        <v>112</v>
      </c>
      <c r="F116" s="232"/>
      <c r="J116" s="205" t="s">
        <v>2134</v>
      </c>
      <c r="L116" s="233"/>
      <c r="M116" s="275"/>
      <c r="N116" s="275"/>
    </row>
    <row r="117" spans="1:14" x14ac:dyDescent="0.25">
      <c r="F117" s="232"/>
      <c r="J117" s="221"/>
      <c r="L117" s="233"/>
      <c r="M117" s="275" t="s">
        <v>2135</v>
      </c>
      <c r="N117" s="275"/>
    </row>
    <row r="118" spans="1:14" x14ac:dyDescent="0.25">
      <c r="A118" s="224">
        <v>6</v>
      </c>
      <c r="B118" s="224">
        <v>6692</v>
      </c>
      <c r="C118" s="224">
        <v>1</v>
      </c>
      <c r="D118" s="224">
        <v>1</v>
      </c>
      <c r="E118" s="224">
        <v>112</v>
      </c>
      <c r="F118" s="232"/>
      <c r="G118" s="231">
        <v>19</v>
      </c>
      <c r="J118" s="221" t="s">
        <v>2137</v>
      </c>
      <c r="L118" s="233"/>
      <c r="M118" s="275">
        <v>112</v>
      </c>
      <c r="N118" s="275"/>
    </row>
    <row r="119" spans="1:14" x14ac:dyDescent="0.25">
      <c r="F119" s="232"/>
      <c r="J119" s="221"/>
      <c r="L119" s="233"/>
      <c r="M119" s="275"/>
      <c r="N119" s="275"/>
    </row>
    <row r="120" spans="1:14" x14ac:dyDescent="0.25">
      <c r="A120" s="224">
        <v>7</v>
      </c>
      <c r="B120" s="224">
        <v>6693</v>
      </c>
      <c r="C120" s="224">
        <v>1</v>
      </c>
      <c r="D120" s="224">
        <v>1</v>
      </c>
      <c r="E120" s="224">
        <v>112</v>
      </c>
      <c r="F120" s="232"/>
      <c r="G120" s="231">
        <v>66</v>
      </c>
      <c r="J120" s="221" t="s">
        <v>2137</v>
      </c>
      <c r="L120" s="233"/>
      <c r="M120" s="275">
        <v>113</v>
      </c>
      <c r="N120" s="275"/>
    </row>
    <row r="121" spans="1:14" x14ac:dyDescent="0.25">
      <c r="F121" s="232"/>
      <c r="J121" s="221"/>
      <c r="L121" s="233"/>
      <c r="M121" s="275"/>
      <c r="N121" s="275"/>
    </row>
    <row r="122" spans="1:14" x14ac:dyDescent="0.25">
      <c r="A122" s="224">
        <v>8</v>
      </c>
      <c r="B122" s="224">
        <v>6694</v>
      </c>
      <c r="C122" s="224">
        <v>1</v>
      </c>
      <c r="D122" s="224">
        <v>1</v>
      </c>
      <c r="E122" s="224">
        <v>112</v>
      </c>
      <c r="F122" s="232"/>
      <c r="G122" s="231">
        <v>66</v>
      </c>
      <c r="J122" s="221" t="s">
        <v>2137</v>
      </c>
      <c r="L122" s="233"/>
      <c r="M122" s="275">
        <v>114</v>
      </c>
      <c r="N122" s="275"/>
    </row>
    <row r="123" spans="1:14" x14ac:dyDescent="0.25">
      <c r="F123" s="232"/>
      <c r="J123" s="221"/>
      <c r="L123" s="233"/>
      <c r="M123" s="275"/>
      <c r="N123" s="275"/>
    </row>
    <row r="124" spans="1:14" x14ac:dyDescent="0.25">
      <c r="A124" s="224">
        <v>9</v>
      </c>
      <c r="B124" s="224">
        <v>6695</v>
      </c>
      <c r="C124" s="224">
        <v>1</v>
      </c>
      <c r="D124" s="224">
        <v>1</v>
      </c>
      <c r="E124" s="224">
        <v>112</v>
      </c>
      <c r="F124" s="232"/>
      <c r="G124" s="231">
        <v>66</v>
      </c>
      <c r="J124" s="221"/>
      <c r="L124" s="233"/>
      <c r="M124" s="275"/>
      <c r="N124" s="275"/>
    </row>
    <row r="125" spans="1:14" x14ac:dyDescent="0.25">
      <c r="F125" s="232"/>
      <c r="J125" s="221"/>
      <c r="L125" s="233"/>
      <c r="M125" s="275"/>
      <c r="N125" s="275"/>
    </row>
    <row r="126" spans="1:14" x14ac:dyDescent="0.25">
      <c r="A126" s="224">
        <v>10</v>
      </c>
      <c r="B126" s="224">
        <v>9969</v>
      </c>
      <c r="C126" s="224">
        <v>1</v>
      </c>
      <c r="D126" s="224">
        <v>1</v>
      </c>
      <c r="E126" s="224">
        <v>112</v>
      </c>
      <c r="F126" s="232"/>
      <c r="J126" s="221"/>
      <c r="L126" s="233"/>
      <c r="M126" s="275"/>
      <c r="N126" s="275"/>
    </row>
    <row r="127" spans="1:14" x14ac:dyDescent="0.25">
      <c r="F127" s="232"/>
      <c r="J127" s="221"/>
      <c r="L127" s="233"/>
      <c r="M127" s="275"/>
      <c r="N127" s="275"/>
    </row>
    <row r="128" spans="1:14" x14ac:dyDescent="0.25">
      <c r="A128" s="224">
        <v>11</v>
      </c>
      <c r="B128" s="224">
        <v>9970</v>
      </c>
      <c r="C128" s="224">
        <v>1</v>
      </c>
      <c r="D128" s="224">
        <v>1</v>
      </c>
      <c r="E128" s="224">
        <v>112</v>
      </c>
      <c r="F128" s="232"/>
      <c r="J128" s="221"/>
      <c r="L128" s="233"/>
      <c r="M128" s="275"/>
      <c r="N128" s="275"/>
    </row>
    <row r="129" spans="1:14" x14ac:dyDescent="0.25">
      <c r="F129" s="232"/>
      <c r="J129" s="221"/>
      <c r="L129" s="233"/>
      <c r="M129" s="275"/>
      <c r="N129" s="275"/>
    </row>
    <row r="130" spans="1:14" x14ac:dyDescent="0.25">
      <c r="A130" s="224">
        <v>12</v>
      </c>
      <c r="B130" s="224">
        <v>9971</v>
      </c>
      <c r="C130" s="224">
        <v>1</v>
      </c>
      <c r="D130" s="224">
        <v>1</v>
      </c>
      <c r="E130" s="224">
        <v>112</v>
      </c>
      <c r="F130" s="232"/>
      <c r="J130" s="221"/>
      <c r="L130" s="233"/>
      <c r="M130" s="275"/>
      <c r="N130" s="275"/>
    </row>
    <row r="131" spans="1:14" x14ac:dyDescent="0.25">
      <c r="F131" s="232"/>
      <c r="J131" s="221"/>
      <c r="L131" s="233"/>
      <c r="M131" s="275"/>
      <c r="N131" s="275"/>
    </row>
    <row r="132" spans="1:14" x14ac:dyDescent="0.25">
      <c r="A132" s="224">
        <v>13</v>
      </c>
      <c r="B132" s="224">
        <v>9972</v>
      </c>
      <c r="C132" s="224">
        <v>1</v>
      </c>
      <c r="D132" s="224">
        <v>1</v>
      </c>
      <c r="E132" s="224">
        <v>112</v>
      </c>
      <c r="F132" s="232"/>
      <c r="J132" s="221"/>
      <c r="L132" s="233"/>
      <c r="M132" s="275"/>
      <c r="N132" s="275"/>
    </row>
    <row r="133" spans="1:14" x14ac:dyDescent="0.25">
      <c r="A133" s="224">
        <v>9</v>
      </c>
      <c r="B133" s="224">
        <v>6695</v>
      </c>
      <c r="C133" s="224">
        <v>1</v>
      </c>
      <c r="D133" s="224">
        <v>1</v>
      </c>
      <c r="E133" s="224">
        <v>112</v>
      </c>
      <c r="F133" s="232"/>
      <c r="G133" s="231">
        <v>66</v>
      </c>
      <c r="J133" s="221"/>
      <c r="L133" s="233"/>
      <c r="M133" s="275"/>
      <c r="N133" s="275"/>
    </row>
    <row r="134" spans="1:14" x14ac:dyDescent="0.25">
      <c r="F134" s="232"/>
      <c r="J134" s="221"/>
      <c r="L134" s="233"/>
      <c r="M134" s="275"/>
      <c r="N134" s="275"/>
    </row>
    <row r="135" spans="1:14" x14ac:dyDescent="0.25">
      <c r="A135" s="224">
        <v>10</v>
      </c>
      <c r="B135" s="224">
        <v>9969</v>
      </c>
      <c r="C135" s="224">
        <v>1</v>
      </c>
      <c r="D135" s="224">
        <v>1</v>
      </c>
      <c r="E135" s="224">
        <v>112</v>
      </c>
      <c r="F135" s="232"/>
      <c r="J135" s="221"/>
      <c r="L135" s="233"/>
      <c r="M135" s="275"/>
      <c r="N135" s="275"/>
    </row>
    <row r="136" spans="1:14" x14ac:dyDescent="0.25">
      <c r="F136" s="232"/>
      <c r="J136" s="221"/>
      <c r="L136" s="233"/>
      <c r="M136" s="275"/>
      <c r="N136" s="275"/>
    </row>
    <row r="137" spans="1:14" x14ac:dyDescent="0.25">
      <c r="A137" s="224">
        <v>11</v>
      </c>
      <c r="B137" s="224">
        <v>9970</v>
      </c>
      <c r="C137" s="224">
        <v>1</v>
      </c>
      <c r="D137" s="224">
        <v>1</v>
      </c>
      <c r="E137" s="224">
        <v>112</v>
      </c>
      <c r="F137" s="232"/>
      <c r="J137" s="221"/>
      <c r="L137" s="233"/>
      <c r="M137" s="275"/>
      <c r="N137" s="275"/>
    </row>
    <row r="138" spans="1:14" x14ac:dyDescent="0.25">
      <c r="F138" s="232"/>
      <c r="J138" s="221"/>
      <c r="L138" s="233"/>
      <c r="M138" s="275"/>
      <c r="N138" s="275"/>
    </row>
    <row r="139" spans="1:14" x14ac:dyDescent="0.25">
      <c r="A139" s="224">
        <v>9</v>
      </c>
      <c r="B139" s="224">
        <v>6695</v>
      </c>
      <c r="C139" s="224">
        <v>1</v>
      </c>
      <c r="D139" s="224">
        <v>1</v>
      </c>
      <c r="E139" s="224">
        <v>112</v>
      </c>
      <c r="F139" s="232"/>
      <c r="G139" s="231">
        <v>66</v>
      </c>
      <c r="J139" s="221"/>
      <c r="L139" s="233"/>
      <c r="M139" s="275"/>
      <c r="N139" s="275"/>
    </row>
    <row r="140" spans="1:14" x14ac:dyDescent="0.25">
      <c r="F140" s="232"/>
      <c r="J140" s="221"/>
      <c r="L140" s="233"/>
      <c r="M140" s="275"/>
      <c r="N140" s="275"/>
    </row>
    <row r="141" spans="1:14" x14ac:dyDescent="0.25">
      <c r="A141" s="224">
        <v>10</v>
      </c>
      <c r="B141" s="224">
        <v>9969</v>
      </c>
      <c r="C141" s="224">
        <v>1</v>
      </c>
      <c r="D141" s="224">
        <v>1</v>
      </c>
      <c r="E141" s="224">
        <v>112</v>
      </c>
      <c r="F141" s="232"/>
      <c r="J141" s="221"/>
      <c r="L141" s="233"/>
      <c r="M141" s="275"/>
      <c r="N141" s="275"/>
    </row>
    <row r="142" spans="1:14" x14ac:dyDescent="0.25">
      <c r="F142" s="232"/>
      <c r="J142" s="221"/>
      <c r="L142" s="233"/>
      <c r="M142" s="275"/>
      <c r="N142" s="275"/>
    </row>
    <row r="143" spans="1:14" x14ac:dyDescent="0.25">
      <c r="A143" s="224">
        <v>11</v>
      </c>
      <c r="B143" s="224">
        <v>9970</v>
      </c>
      <c r="C143" s="224">
        <v>1</v>
      </c>
      <c r="D143" s="224">
        <v>1</v>
      </c>
      <c r="E143" s="224">
        <v>112</v>
      </c>
      <c r="F143" s="232"/>
      <c r="J143" s="221"/>
      <c r="L143" s="233"/>
      <c r="M143" s="275"/>
      <c r="N143" s="275"/>
    </row>
    <row r="144" spans="1:14" x14ac:dyDescent="0.25">
      <c r="F144" s="232"/>
      <c r="J144" s="221"/>
      <c r="L144" s="233"/>
      <c r="M144" s="275"/>
      <c r="N144" s="275"/>
    </row>
    <row r="145" spans="1:16" x14ac:dyDescent="0.25">
      <c r="A145" s="224">
        <v>12</v>
      </c>
      <c r="B145" s="224">
        <v>9971</v>
      </c>
      <c r="C145" s="224">
        <v>1</v>
      </c>
      <c r="D145" s="224">
        <v>1</v>
      </c>
      <c r="E145" s="224">
        <v>112</v>
      </c>
      <c r="F145" s="232"/>
      <c r="J145" s="221"/>
      <c r="L145" s="233"/>
      <c r="M145" s="275"/>
      <c r="N145" s="275"/>
    </row>
    <row r="146" spans="1:16" x14ac:dyDescent="0.25">
      <c r="F146" s="232"/>
      <c r="J146" s="221"/>
      <c r="L146" s="233"/>
      <c r="M146" s="275"/>
      <c r="N146" s="275"/>
    </row>
    <row r="147" spans="1:16" x14ac:dyDescent="0.25">
      <c r="A147" s="224">
        <v>13</v>
      </c>
      <c r="B147" s="224">
        <v>9972</v>
      </c>
      <c r="C147" s="224">
        <v>1</v>
      </c>
      <c r="D147" s="224">
        <v>1</v>
      </c>
      <c r="E147" s="224">
        <v>112</v>
      </c>
      <c r="F147" s="232"/>
      <c r="J147" s="221"/>
      <c r="L147" s="233"/>
      <c r="M147" s="275"/>
      <c r="N147" s="275"/>
    </row>
    <row r="148" spans="1:16" x14ac:dyDescent="0.25">
      <c r="A148" s="224">
        <v>9</v>
      </c>
      <c r="B148" s="224">
        <v>6695</v>
      </c>
      <c r="C148" s="224">
        <v>1</v>
      </c>
      <c r="D148" s="224">
        <v>1</v>
      </c>
      <c r="E148" s="224">
        <v>112</v>
      </c>
      <c r="F148" s="232"/>
      <c r="G148" s="231">
        <v>66</v>
      </c>
      <c r="J148" s="221"/>
      <c r="L148" s="233"/>
      <c r="M148" s="275"/>
      <c r="N148" s="275"/>
    </row>
    <row r="149" spans="1:16" x14ac:dyDescent="0.25">
      <c r="F149" s="232"/>
      <c r="J149" s="221"/>
      <c r="L149" s="233"/>
      <c r="M149" s="275"/>
      <c r="N149" s="275"/>
    </row>
    <row r="150" spans="1:16" x14ac:dyDescent="0.25">
      <c r="A150" s="224">
        <v>10</v>
      </c>
      <c r="B150" s="224">
        <v>9969</v>
      </c>
      <c r="C150" s="224">
        <v>1</v>
      </c>
      <c r="D150" s="224">
        <v>1</v>
      </c>
      <c r="E150" s="224">
        <v>112</v>
      </c>
      <c r="F150" s="232"/>
      <c r="J150" s="221"/>
      <c r="L150" s="233"/>
      <c r="M150" s="275"/>
      <c r="N150" s="275"/>
    </row>
    <row r="151" spans="1:16" x14ac:dyDescent="0.25">
      <c r="A151" s="224">
        <v>12</v>
      </c>
      <c r="B151" s="224">
        <v>9971</v>
      </c>
      <c r="C151" s="224">
        <v>1</v>
      </c>
      <c r="D151" s="224">
        <v>1</v>
      </c>
      <c r="E151" s="224">
        <v>112</v>
      </c>
      <c r="F151" s="232"/>
      <c r="J151" s="221"/>
      <c r="L151" s="233"/>
      <c r="M151" s="275"/>
      <c r="N151" s="275"/>
    </row>
    <row r="152" spans="1:16" x14ac:dyDescent="0.25">
      <c r="F152" s="232"/>
      <c r="J152" s="221"/>
      <c r="L152" s="233"/>
      <c r="M152" s="275"/>
      <c r="N152" s="275"/>
    </row>
    <row r="153" spans="1:16" x14ac:dyDescent="0.25">
      <c r="F153" s="232"/>
      <c r="J153" s="221"/>
      <c r="L153" s="233"/>
      <c r="M153" s="275"/>
      <c r="N153" s="275"/>
    </row>
    <row r="154" spans="1:16" s="242" customFormat="1" x14ac:dyDescent="0.25">
      <c r="A154" s="236"/>
      <c r="B154" s="236"/>
      <c r="C154" s="236"/>
      <c r="D154" s="236"/>
      <c r="E154" s="236"/>
      <c r="F154" s="237"/>
      <c r="G154" s="238"/>
      <c r="H154" s="238"/>
      <c r="I154" s="238"/>
      <c r="J154" s="211" t="s">
        <v>2136</v>
      </c>
      <c r="K154" s="239"/>
      <c r="L154" s="228"/>
      <c r="M154" s="300"/>
      <c r="N154" s="300"/>
      <c r="O154" s="240"/>
      <c r="P154" s="322"/>
    </row>
    <row r="155" spans="1:16" s="242" customFormat="1" x14ac:dyDescent="0.25">
      <c r="A155" s="236"/>
      <c r="B155" s="236"/>
      <c r="C155" s="236"/>
      <c r="D155" s="236"/>
      <c r="E155" s="236"/>
      <c r="F155" s="247"/>
      <c r="J155" s="207"/>
      <c r="L155" s="248"/>
      <c r="M155" s="302"/>
      <c r="N155" s="302"/>
      <c r="O155" s="241"/>
      <c r="P155" s="322"/>
    </row>
    <row r="157" spans="1:16" x14ac:dyDescent="0.25">
      <c r="F157" s="225"/>
      <c r="G157" s="226"/>
      <c r="H157" s="226"/>
      <c r="I157" s="227"/>
      <c r="J157" s="206"/>
      <c r="K157" s="226"/>
      <c r="L157" s="228"/>
      <c r="M157" s="314"/>
      <c r="N157" s="300"/>
      <c r="O157" s="229"/>
      <c r="P157" s="320"/>
    </row>
    <row r="158" spans="1:16" x14ac:dyDescent="0.25">
      <c r="A158" s="224">
        <v>50</v>
      </c>
      <c r="B158" s="224">
        <v>148</v>
      </c>
      <c r="C158" s="224">
        <v>1</v>
      </c>
      <c r="D158" s="224">
        <v>2</v>
      </c>
      <c r="E158" s="224">
        <v>117</v>
      </c>
      <c r="F158" s="232"/>
      <c r="J158" s="205" t="s">
        <v>2130</v>
      </c>
      <c r="L158" s="233"/>
      <c r="M158" s="275"/>
      <c r="N158" s="275"/>
    </row>
    <row r="159" spans="1:16" x14ac:dyDescent="0.25">
      <c r="F159" s="232"/>
      <c r="J159" s="221"/>
      <c r="L159" s="233"/>
      <c r="M159" s="275"/>
      <c r="N159" s="275"/>
    </row>
    <row r="160" spans="1:16" x14ac:dyDescent="0.25">
      <c r="A160" s="224">
        <v>51</v>
      </c>
      <c r="B160" s="224">
        <v>11013</v>
      </c>
      <c r="C160" s="224">
        <v>1</v>
      </c>
      <c r="D160" s="224">
        <v>2</v>
      </c>
      <c r="E160" s="224">
        <v>117</v>
      </c>
      <c r="F160" s="232"/>
      <c r="J160" s="205" t="s">
        <v>1316</v>
      </c>
      <c r="L160" s="233"/>
      <c r="M160" s="275"/>
      <c r="N160" s="275"/>
    </row>
    <row r="161" spans="1:14" x14ac:dyDescent="0.25">
      <c r="F161" s="232"/>
      <c r="J161" s="221"/>
      <c r="L161" s="233"/>
      <c r="M161" s="275"/>
      <c r="N161" s="275"/>
    </row>
    <row r="162" spans="1:14" x14ac:dyDescent="0.25">
      <c r="A162" s="224">
        <v>52</v>
      </c>
      <c r="B162" s="224">
        <v>149</v>
      </c>
      <c r="C162" s="224">
        <v>1</v>
      </c>
      <c r="D162" s="224">
        <v>2</v>
      </c>
      <c r="E162" s="224">
        <v>117</v>
      </c>
      <c r="F162" s="232"/>
      <c r="J162" s="205" t="s">
        <v>1363</v>
      </c>
      <c r="L162" s="233"/>
      <c r="M162" s="275"/>
      <c r="N162" s="275"/>
    </row>
    <row r="163" spans="1:14" x14ac:dyDescent="0.25">
      <c r="F163" s="232"/>
      <c r="J163" s="205"/>
      <c r="L163" s="233"/>
      <c r="M163" s="275"/>
      <c r="N163" s="275"/>
    </row>
    <row r="164" spans="1:14" ht="33.75" customHeight="1" x14ac:dyDescent="0.25">
      <c r="A164" s="224">
        <v>53</v>
      </c>
      <c r="B164" s="224">
        <v>150</v>
      </c>
      <c r="C164" s="224">
        <v>1</v>
      </c>
      <c r="D164" s="224">
        <v>2</v>
      </c>
      <c r="E164" s="224">
        <v>117</v>
      </c>
      <c r="F164" s="232"/>
      <c r="J164" s="205" t="s">
        <v>2158</v>
      </c>
      <c r="L164" s="233"/>
      <c r="M164" s="275"/>
      <c r="N164" s="275"/>
    </row>
    <row r="165" spans="1:14" x14ac:dyDescent="0.25">
      <c r="F165" s="232"/>
      <c r="J165" s="205" t="s">
        <v>1430</v>
      </c>
      <c r="L165" s="233"/>
      <c r="M165" s="275"/>
      <c r="N165" s="275"/>
    </row>
    <row r="166" spans="1:14" x14ac:dyDescent="0.25">
      <c r="A166" s="224">
        <v>54</v>
      </c>
      <c r="B166" s="224">
        <v>3625</v>
      </c>
      <c r="C166" s="224">
        <v>1</v>
      </c>
      <c r="D166" s="224">
        <v>2</v>
      </c>
      <c r="E166" s="224">
        <v>117</v>
      </c>
      <c r="F166" s="232"/>
      <c r="J166" s="205" t="s">
        <v>1319</v>
      </c>
      <c r="L166" s="233"/>
      <c r="M166" s="275"/>
      <c r="N166" s="275"/>
    </row>
    <row r="167" spans="1:14" x14ac:dyDescent="0.25">
      <c r="F167" s="232"/>
      <c r="J167" s="221"/>
      <c r="L167" s="233"/>
      <c r="M167" s="275"/>
      <c r="N167" s="275"/>
    </row>
    <row r="168" spans="1:14" ht="30" x14ac:dyDescent="0.25">
      <c r="A168" s="224">
        <v>55</v>
      </c>
      <c r="B168" s="224">
        <v>6731</v>
      </c>
      <c r="C168" s="224">
        <v>1</v>
      </c>
      <c r="D168" s="224">
        <v>2</v>
      </c>
      <c r="E168" s="224">
        <v>117</v>
      </c>
      <c r="F168" s="232"/>
      <c r="G168" s="231">
        <v>19</v>
      </c>
      <c r="J168" s="221" t="s">
        <v>1320</v>
      </c>
      <c r="L168" s="233"/>
      <c r="M168" s="275"/>
      <c r="N168" s="275"/>
    </row>
    <row r="169" spans="1:14" x14ac:dyDescent="0.25">
      <c r="F169" s="232"/>
      <c r="J169" s="221"/>
      <c r="L169" s="233"/>
      <c r="M169" s="275"/>
      <c r="N169" s="275"/>
    </row>
    <row r="170" spans="1:14" x14ac:dyDescent="0.25">
      <c r="A170" s="224">
        <v>56</v>
      </c>
      <c r="B170" s="224">
        <v>6732</v>
      </c>
      <c r="C170" s="224">
        <v>1</v>
      </c>
      <c r="D170" s="224">
        <v>2</v>
      </c>
      <c r="E170" s="224">
        <v>117</v>
      </c>
      <c r="F170" s="232"/>
      <c r="G170" s="231">
        <v>74</v>
      </c>
      <c r="J170" s="205" t="s">
        <v>1321</v>
      </c>
      <c r="L170" s="233"/>
      <c r="M170" s="275"/>
      <c r="N170" s="275"/>
    </row>
    <row r="171" spans="1:14" x14ac:dyDescent="0.25">
      <c r="F171" s="232"/>
      <c r="J171" s="221"/>
      <c r="L171" s="233"/>
      <c r="M171" s="275"/>
      <c r="N171" s="275"/>
    </row>
    <row r="172" spans="1:14" x14ac:dyDescent="0.25">
      <c r="A172" s="224">
        <v>57</v>
      </c>
      <c r="B172" s="224">
        <v>7819</v>
      </c>
      <c r="C172" s="224">
        <v>1</v>
      </c>
      <c r="D172" s="224">
        <v>2</v>
      </c>
      <c r="E172" s="224">
        <v>117</v>
      </c>
      <c r="F172" s="232"/>
      <c r="J172" s="221" t="s">
        <v>1365</v>
      </c>
      <c r="L172" s="233"/>
      <c r="M172" s="275"/>
      <c r="N172" s="275"/>
    </row>
    <row r="173" spans="1:14" x14ac:dyDescent="0.25">
      <c r="F173" s="232"/>
      <c r="J173" s="221"/>
      <c r="L173" s="233"/>
      <c r="M173" s="275"/>
      <c r="N173" s="275"/>
    </row>
    <row r="174" spans="1:14" ht="165" x14ac:dyDescent="0.25">
      <c r="A174" s="224">
        <v>58</v>
      </c>
      <c r="B174" s="224">
        <v>7820</v>
      </c>
      <c r="C174" s="224">
        <v>1</v>
      </c>
      <c r="D174" s="224">
        <v>2</v>
      </c>
      <c r="E174" s="224">
        <v>117</v>
      </c>
      <c r="F174" s="232"/>
      <c r="J174" s="221" t="s">
        <v>1366</v>
      </c>
      <c r="L174" s="233"/>
      <c r="M174" s="275"/>
      <c r="N174" s="275"/>
    </row>
    <row r="175" spans="1:14" x14ac:dyDescent="0.25">
      <c r="F175" s="232"/>
      <c r="J175" s="221"/>
      <c r="L175" s="233"/>
      <c r="M175" s="275"/>
      <c r="N175" s="275"/>
    </row>
    <row r="176" spans="1:14" x14ac:dyDescent="0.25">
      <c r="A176" s="224">
        <v>59</v>
      </c>
      <c r="B176" s="224">
        <v>7821</v>
      </c>
      <c r="C176" s="224">
        <v>1</v>
      </c>
      <c r="D176" s="224">
        <v>2</v>
      </c>
      <c r="E176" s="224">
        <v>117</v>
      </c>
      <c r="F176" s="232"/>
      <c r="J176" s="221" t="s">
        <v>1367</v>
      </c>
      <c r="L176" s="233"/>
      <c r="M176" s="275"/>
      <c r="N176" s="275"/>
    </row>
    <row r="177" spans="1:16" x14ac:dyDescent="0.25">
      <c r="F177" s="232"/>
      <c r="J177" s="221"/>
      <c r="L177" s="233"/>
      <c r="M177" s="275"/>
      <c r="N177" s="275"/>
    </row>
    <row r="178" spans="1:16" ht="45" x14ac:dyDescent="0.25">
      <c r="A178" s="224">
        <v>60</v>
      </c>
      <c r="B178" s="224">
        <v>7822</v>
      </c>
      <c r="C178" s="224">
        <v>1</v>
      </c>
      <c r="D178" s="224">
        <v>2</v>
      </c>
      <c r="E178" s="224">
        <v>117</v>
      </c>
      <c r="F178" s="232"/>
      <c r="J178" s="221" t="s">
        <v>1368</v>
      </c>
      <c r="L178" s="233"/>
      <c r="M178" s="275"/>
      <c r="N178" s="275"/>
    </row>
    <row r="179" spans="1:16" x14ac:dyDescent="0.25">
      <c r="A179" s="224">
        <v>10</v>
      </c>
      <c r="B179" s="224">
        <v>9969</v>
      </c>
      <c r="C179" s="224">
        <v>1</v>
      </c>
      <c r="D179" s="224">
        <v>1</v>
      </c>
      <c r="E179" s="224">
        <v>112</v>
      </c>
      <c r="F179" s="232"/>
      <c r="J179" s="221"/>
      <c r="L179" s="233"/>
      <c r="M179" s="275"/>
      <c r="N179" s="275"/>
    </row>
    <row r="180" spans="1:16" x14ac:dyDescent="0.25">
      <c r="F180" s="232"/>
      <c r="J180" s="221"/>
      <c r="L180" s="233"/>
      <c r="M180" s="275"/>
      <c r="N180" s="275"/>
    </row>
    <row r="181" spans="1:16" x14ac:dyDescent="0.25">
      <c r="A181" s="224">
        <v>11</v>
      </c>
      <c r="B181" s="224">
        <v>9970</v>
      </c>
      <c r="C181" s="224">
        <v>1</v>
      </c>
      <c r="D181" s="224">
        <v>1</v>
      </c>
      <c r="E181" s="224">
        <v>112</v>
      </c>
      <c r="F181" s="232"/>
      <c r="J181" s="221"/>
      <c r="L181" s="233"/>
      <c r="M181" s="275"/>
      <c r="N181" s="275"/>
    </row>
    <row r="182" spans="1:16" x14ac:dyDescent="0.25">
      <c r="F182" s="232"/>
      <c r="J182" s="221"/>
      <c r="L182" s="233"/>
      <c r="M182" s="275"/>
      <c r="N182" s="275"/>
    </row>
    <row r="183" spans="1:16" x14ac:dyDescent="0.25">
      <c r="A183" s="224">
        <v>9</v>
      </c>
      <c r="B183" s="224">
        <v>6695</v>
      </c>
      <c r="C183" s="224">
        <v>1</v>
      </c>
      <c r="D183" s="224">
        <v>1</v>
      </c>
      <c r="E183" s="224">
        <v>112</v>
      </c>
      <c r="F183" s="232"/>
      <c r="G183" s="231">
        <v>66</v>
      </c>
      <c r="J183" s="221"/>
      <c r="L183" s="233"/>
      <c r="M183" s="275"/>
      <c r="N183" s="275"/>
    </row>
    <row r="184" spans="1:16" x14ac:dyDescent="0.25">
      <c r="F184" s="232"/>
      <c r="J184" s="221"/>
      <c r="L184" s="233"/>
      <c r="M184" s="275"/>
      <c r="N184" s="275"/>
    </row>
    <row r="185" spans="1:16" x14ac:dyDescent="0.25">
      <c r="A185" s="224">
        <v>10</v>
      </c>
      <c r="B185" s="224">
        <v>9969</v>
      </c>
      <c r="C185" s="224">
        <v>1</v>
      </c>
      <c r="D185" s="224">
        <v>1</v>
      </c>
      <c r="E185" s="224">
        <v>112</v>
      </c>
      <c r="F185" s="232"/>
      <c r="J185" s="221"/>
      <c r="L185" s="233"/>
      <c r="M185" s="275"/>
      <c r="N185" s="275"/>
    </row>
    <row r="186" spans="1:16" x14ac:dyDescent="0.25">
      <c r="F186" s="232"/>
      <c r="J186" s="221"/>
      <c r="L186" s="233"/>
      <c r="M186" s="275"/>
      <c r="N186" s="275"/>
    </row>
    <row r="187" spans="1:16" x14ac:dyDescent="0.25">
      <c r="F187" s="232"/>
      <c r="J187" s="221"/>
      <c r="L187" s="233"/>
      <c r="M187" s="275"/>
      <c r="N187" s="275"/>
    </row>
    <row r="188" spans="1:16" x14ac:dyDescent="0.25">
      <c r="F188" s="232"/>
      <c r="J188" s="221"/>
      <c r="L188" s="233"/>
      <c r="M188" s="275"/>
      <c r="N188" s="275"/>
    </row>
    <row r="189" spans="1:16" s="242" customFormat="1" x14ac:dyDescent="0.25">
      <c r="A189" s="236"/>
      <c r="B189" s="236"/>
      <c r="C189" s="236"/>
      <c r="D189" s="236"/>
      <c r="E189" s="236"/>
      <c r="F189" s="237"/>
      <c r="G189" s="238"/>
      <c r="H189" s="238"/>
      <c r="I189" s="238"/>
      <c r="J189" s="211" t="s">
        <v>2132</v>
      </c>
      <c r="K189" s="239"/>
      <c r="L189" s="228"/>
      <c r="M189" s="300"/>
      <c r="N189" s="300"/>
      <c r="O189" s="240"/>
      <c r="P189" s="322"/>
    </row>
    <row r="190" spans="1:16" s="251" customFormat="1" x14ac:dyDescent="0.25">
      <c r="A190" s="249"/>
      <c r="B190" s="249"/>
      <c r="C190" s="249"/>
      <c r="D190" s="249"/>
      <c r="E190" s="249"/>
      <c r="F190" s="250"/>
      <c r="J190" s="208"/>
      <c r="L190" s="252"/>
      <c r="M190" s="303"/>
      <c r="N190" s="303"/>
      <c r="O190" s="253"/>
      <c r="P190" s="323"/>
    </row>
    <row r="192" spans="1:16" x14ac:dyDescent="0.25">
      <c r="F192" s="225"/>
      <c r="G192" s="226"/>
      <c r="H192" s="226"/>
      <c r="I192" s="227"/>
      <c r="J192" s="206"/>
      <c r="K192" s="226"/>
      <c r="L192" s="228"/>
      <c r="M192" s="314"/>
      <c r="N192" s="300"/>
      <c r="O192" s="229"/>
      <c r="P192" s="320"/>
    </row>
    <row r="193" spans="1:14" x14ac:dyDescent="0.25">
      <c r="A193" s="224">
        <v>61</v>
      </c>
      <c r="B193" s="224">
        <v>6733</v>
      </c>
      <c r="C193" s="224">
        <v>1</v>
      </c>
      <c r="D193" s="224">
        <v>2</v>
      </c>
      <c r="E193" s="224">
        <v>118</v>
      </c>
      <c r="F193" s="232"/>
      <c r="G193" s="231">
        <v>74</v>
      </c>
      <c r="J193" s="221" t="s">
        <v>1369</v>
      </c>
      <c r="L193" s="233"/>
      <c r="M193" s="275"/>
      <c r="N193" s="275"/>
    </row>
    <row r="194" spans="1:14" x14ac:dyDescent="0.25">
      <c r="F194" s="232"/>
      <c r="J194" s="221"/>
      <c r="L194" s="233"/>
      <c r="M194" s="275"/>
      <c r="N194" s="275"/>
    </row>
    <row r="195" spans="1:14" ht="105" x14ac:dyDescent="0.25">
      <c r="A195" s="224">
        <v>62</v>
      </c>
      <c r="B195" s="224">
        <v>6734</v>
      </c>
      <c r="C195" s="224">
        <v>1</v>
      </c>
      <c r="D195" s="224">
        <v>2</v>
      </c>
      <c r="E195" s="224">
        <v>118</v>
      </c>
      <c r="F195" s="232"/>
      <c r="G195" s="231">
        <v>74</v>
      </c>
      <c r="J195" s="221" t="s">
        <v>1370</v>
      </c>
      <c r="L195" s="233"/>
      <c r="M195" s="275"/>
      <c r="N195" s="275"/>
    </row>
    <row r="196" spans="1:14" x14ac:dyDescent="0.25">
      <c r="F196" s="232"/>
      <c r="J196" s="221"/>
      <c r="L196" s="233"/>
      <c r="M196" s="275"/>
      <c r="N196" s="275"/>
    </row>
    <row r="197" spans="1:14" ht="30" x14ac:dyDescent="0.25">
      <c r="A197" s="224">
        <v>63</v>
      </c>
      <c r="B197" s="224">
        <v>6735</v>
      </c>
      <c r="C197" s="224">
        <v>1</v>
      </c>
      <c r="D197" s="224">
        <v>2</v>
      </c>
      <c r="E197" s="224">
        <v>118</v>
      </c>
      <c r="F197" s="232"/>
      <c r="G197" s="231">
        <v>74</v>
      </c>
      <c r="J197" s="221" t="s">
        <v>1371</v>
      </c>
      <c r="L197" s="233"/>
      <c r="M197" s="275"/>
      <c r="N197" s="275"/>
    </row>
    <row r="198" spans="1:14" x14ac:dyDescent="0.25">
      <c r="F198" s="232"/>
      <c r="J198" s="221"/>
      <c r="L198" s="233"/>
      <c r="M198" s="275"/>
      <c r="N198" s="275"/>
    </row>
    <row r="199" spans="1:14" ht="75" x14ac:dyDescent="0.25">
      <c r="A199" s="224">
        <v>64</v>
      </c>
      <c r="B199" s="224">
        <v>6736</v>
      </c>
      <c r="C199" s="224">
        <v>1</v>
      </c>
      <c r="D199" s="224">
        <v>2</v>
      </c>
      <c r="E199" s="224">
        <v>118</v>
      </c>
      <c r="F199" s="232"/>
      <c r="G199" s="231">
        <v>74</v>
      </c>
      <c r="J199" s="221" t="s">
        <v>1372</v>
      </c>
      <c r="L199" s="233"/>
      <c r="M199" s="275"/>
      <c r="N199" s="275"/>
    </row>
    <row r="200" spans="1:14" x14ac:dyDescent="0.25">
      <c r="F200" s="232"/>
      <c r="J200" s="221"/>
      <c r="L200" s="233"/>
      <c r="M200" s="275"/>
      <c r="N200" s="275"/>
    </row>
    <row r="201" spans="1:14" ht="60" x14ac:dyDescent="0.25">
      <c r="A201" s="224">
        <v>65</v>
      </c>
      <c r="B201" s="224">
        <v>6737</v>
      </c>
      <c r="C201" s="224">
        <v>1</v>
      </c>
      <c r="D201" s="224">
        <v>2</v>
      </c>
      <c r="E201" s="224">
        <v>118</v>
      </c>
      <c r="F201" s="232"/>
      <c r="G201" s="231">
        <v>74</v>
      </c>
      <c r="J201" s="221" t="s">
        <v>1373</v>
      </c>
      <c r="L201" s="233"/>
      <c r="M201" s="275"/>
      <c r="N201" s="275"/>
    </row>
    <row r="202" spans="1:14" x14ac:dyDescent="0.25">
      <c r="F202" s="232"/>
      <c r="J202" s="221"/>
      <c r="L202" s="233"/>
      <c r="M202" s="275"/>
      <c r="N202" s="275"/>
    </row>
    <row r="203" spans="1:14" x14ac:dyDescent="0.25">
      <c r="A203" s="224">
        <v>66</v>
      </c>
      <c r="B203" s="224">
        <v>6738</v>
      </c>
      <c r="C203" s="224">
        <v>1</v>
      </c>
      <c r="D203" s="224">
        <v>2</v>
      </c>
      <c r="E203" s="224">
        <v>118</v>
      </c>
      <c r="F203" s="232"/>
      <c r="G203" s="231">
        <v>75</v>
      </c>
      <c r="J203" s="221" t="s">
        <v>1374</v>
      </c>
      <c r="L203" s="233"/>
      <c r="M203" s="275"/>
      <c r="N203" s="275"/>
    </row>
    <row r="204" spans="1:14" x14ac:dyDescent="0.25">
      <c r="F204" s="232"/>
      <c r="J204" s="221"/>
      <c r="L204" s="233"/>
      <c r="M204" s="275"/>
      <c r="N204" s="275"/>
    </row>
    <row r="205" spans="1:14" ht="90" x14ac:dyDescent="0.25">
      <c r="A205" s="224">
        <v>67</v>
      </c>
      <c r="B205" s="224">
        <v>6739</v>
      </c>
      <c r="C205" s="224">
        <v>1</v>
      </c>
      <c r="D205" s="224">
        <v>2</v>
      </c>
      <c r="E205" s="224">
        <v>118</v>
      </c>
      <c r="F205" s="232"/>
      <c r="G205" s="231">
        <v>75</v>
      </c>
      <c r="J205" s="221" t="s">
        <v>1375</v>
      </c>
      <c r="L205" s="233"/>
      <c r="M205" s="275"/>
      <c r="N205" s="275"/>
    </row>
    <row r="206" spans="1:14" x14ac:dyDescent="0.25">
      <c r="F206" s="232"/>
      <c r="J206" s="221"/>
      <c r="L206" s="233"/>
      <c r="M206" s="275"/>
      <c r="N206" s="275"/>
    </row>
    <row r="207" spans="1:14" ht="60" x14ac:dyDescent="0.25">
      <c r="A207" s="224">
        <v>68</v>
      </c>
      <c r="B207" s="224">
        <v>6740</v>
      </c>
      <c r="C207" s="224">
        <v>1</v>
      </c>
      <c r="D207" s="224">
        <v>2</v>
      </c>
      <c r="E207" s="224">
        <v>118</v>
      </c>
      <c r="F207" s="232"/>
      <c r="G207" s="231">
        <v>75</v>
      </c>
      <c r="J207" s="221" t="s">
        <v>1376</v>
      </c>
      <c r="L207" s="233"/>
      <c r="M207" s="275"/>
      <c r="N207" s="275"/>
    </row>
    <row r="208" spans="1:14" x14ac:dyDescent="0.25">
      <c r="F208" s="232"/>
      <c r="J208" s="221"/>
      <c r="L208" s="233"/>
      <c r="M208" s="275"/>
      <c r="N208" s="275"/>
    </row>
    <row r="209" spans="1:16" ht="45" x14ac:dyDescent="0.25">
      <c r="A209" s="224">
        <v>69</v>
      </c>
      <c r="B209" s="224">
        <v>10784</v>
      </c>
      <c r="C209" s="224">
        <v>1</v>
      </c>
      <c r="D209" s="224">
        <v>2</v>
      </c>
      <c r="E209" s="224">
        <v>118</v>
      </c>
      <c r="F209" s="232"/>
      <c r="J209" s="221" t="s">
        <v>1377</v>
      </c>
      <c r="L209" s="233"/>
      <c r="M209" s="275"/>
      <c r="N209" s="275"/>
    </row>
    <row r="210" spans="1:16" x14ac:dyDescent="0.25">
      <c r="F210" s="232"/>
      <c r="J210" s="221"/>
      <c r="L210" s="233"/>
      <c r="M210" s="275"/>
      <c r="N210" s="275"/>
    </row>
    <row r="211" spans="1:16" s="242" customFormat="1" x14ac:dyDescent="0.25">
      <c r="A211" s="236"/>
      <c r="B211" s="236"/>
      <c r="C211" s="236"/>
      <c r="D211" s="236"/>
      <c r="E211" s="236"/>
      <c r="F211" s="237"/>
      <c r="G211" s="238"/>
      <c r="H211" s="238"/>
      <c r="I211" s="238"/>
      <c r="J211" s="211" t="s">
        <v>2132</v>
      </c>
      <c r="K211" s="239"/>
      <c r="L211" s="228"/>
      <c r="M211" s="300"/>
      <c r="N211" s="300"/>
      <c r="O211" s="240"/>
      <c r="P211" s="322"/>
    </row>
    <row r="212" spans="1:16" s="242" customFormat="1" x14ac:dyDescent="0.25">
      <c r="A212" s="236"/>
      <c r="B212" s="236"/>
      <c r="C212" s="236"/>
      <c r="D212" s="236"/>
      <c r="E212" s="236"/>
      <c r="F212" s="247"/>
      <c r="J212" s="207"/>
      <c r="L212" s="248"/>
      <c r="M212" s="302"/>
      <c r="N212" s="302"/>
      <c r="O212" s="241"/>
      <c r="P212" s="322"/>
    </row>
    <row r="213" spans="1:16" s="242" customFormat="1" x14ac:dyDescent="0.25">
      <c r="A213" s="236"/>
      <c r="B213" s="236"/>
      <c r="C213" s="236"/>
      <c r="D213" s="236"/>
      <c r="E213" s="236"/>
      <c r="F213" s="247"/>
      <c r="J213" s="207"/>
      <c r="L213" s="248"/>
      <c r="M213" s="302"/>
      <c r="N213" s="302"/>
      <c r="O213" s="241"/>
      <c r="P213" s="322"/>
    </row>
    <row r="214" spans="1:16" x14ac:dyDescent="0.25">
      <c r="F214" s="225"/>
      <c r="G214" s="226"/>
      <c r="H214" s="226"/>
      <c r="I214" s="227"/>
      <c r="J214" s="206"/>
      <c r="K214" s="226"/>
      <c r="L214" s="228"/>
      <c r="M214" s="314"/>
      <c r="N214" s="300"/>
      <c r="O214" s="229"/>
      <c r="P214" s="320"/>
    </row>
    <row r="215" spans="1:16" x14ac:dyDescent="0.25">
      <c r="F215" s="232"/>
      <c r="J215" s="221"/>
      <c r="L215" s="233"/>
      <c r="M215" s="275"/>
      <c r="N215" s="275"/>
    </row>
    <row r="216" spans="1:16" ht="45" x14ac:dyDescent="0.25">
      <c r="A216" s="224">
        <v>70</v>
      </c>
      <c r="B216" s="224">
        <v>10785</v>
      </c>
      <c r="C216" s="224">
        <v>1</v>
      </c>
      <c r="D216" s="224">
        <v>2</v>
      </c>
      <c r="E216" s="224">
        <v>119</v>
      </c>
      <c r="F216" s="232"/>
      <c r="J216" s="221" t="s">
        <v>1378</v>
      </c>
      <c r="L216" s="233"/>
      <c r="M216" s="275"/>
      <c r="N216" s="275"/>
    </row>
    <row r="217" spans="1:16" x14ac:dyDescent="0.25">
      <c r="F217" s="232"/>
      <c r="J217" s="221"/>
      <c r="L217" s="233"/>
      <c r="M217" s="275"/>
      <c r="N217" s="275"/>
    </row>
    <row r="218" spans="1:16" ht="120" x14ac:dyDescent="0.25">
      <c r="A218" s="224">
        <v>71</v>
      </c>
      <c r="B218" s="224">
        <v>6741</v>
      </c>
      <c r="C218" s="224">
        <v>1</v>
      </c>
      <c r="D218" s="224">
        <v>2</v>
      </c>
      <c r="E218" s="224">
        <v>119</v>
      </c>
      <c r="F218" s="232"/>
      <c r="G218" s="231">
        <v>75</v>
      </c>
      <c r="J218" s="221" t="s">
        <v>1379</v>
      </c>
      <c r="L218" s="233"/>
      <c r="M218" s="275"/>
      <c r="N218" s="275"/>
    </row>
    <row r="219" spans="1:16" x14ac:dyDescent="0.25">
      <c r="F219" s="232"/>
      <c r="J219" s="221"/>
      <c r="L219" s="233"/>
      <c r="M219" s="275"/>
      <c r="N219" s="275"/>
    </row>
    <row r="220" spans="1:16" x14ac:dyDescent="0.25">
      <c r="A220" s="224">
        <v>72</v>
      </c>
      <c r="B220" s="224">
        <v>7845</v>
      </c>
      <c r="C220" s="224">
        <v>1</v>
      </c>
      <c r="D220" s="224">
        <v>2</v>
      </c>
      <c r="E220" s="224">
        <v>119</v>
      </c>
      <c r="F220" s="232"/>
      <c r="J220" s="221" t="s">
        <v>1380</v>
      </c>
      <c r="L220" s="233"/>
      <c r="M220" s="275"/>
      <c r="N220" s="275"/>
    </row>
    <row r="221" spans="1:16" x14ac:dyDescent="0.25">
      <c r="F221" s="232"/>
      <c r="J221" s="221"/>
      <c r="L221" s="233"/>
      <c r="M221" s="275"/>
      <c r="N221" s="275"/>
    </row>
    <row r="222" spans="1:16" ht="75" x14ac:dyDescent="0.25">
      <c r="A222" s="224">
        <v>73</v>
      </c>
      <c r="B222" s="224">
        <v>7846</v>
      </c>
      <c r="C222" s="224">
        <v>1</v>
      </c>
      <c r="D222" s="224">
        <v>2</v>
      </c>
      <c r="E222" s="224">
        <v>119</v>
      </c>
      <c r="F222" s="232"/>
      <c r="J222" s="221" t="s">
        <v>1381</v>
      </c>
      <c r="L222" s="233"/>
      <c r="M222" s="275"/>
      <c r="N222" s="275"/>
    </row>
    <row r="223" spans="1:16" x14ac:dyDescent="0.25">
      <c r="F223" s="232"/>
      <c r="J223" s="221"/>
      <c r="L223" s="233"/>
      <c r="M223" s="275"/>
      <c r="N223" s="275"/>
    </row>
    <row r="224" spans="1:16" x14ac:dyDescent="0.25">
      <c r="A224" s="224">
        <v>74</v>
      </c>
      <c r="B224" s="224">
        <v>7823</v>
      </c>
      <c r="C224" s="224">
        <v>1</v>
      </c>
      <c r="D224" s="224">
        <v>2</v>
      </c>
      <c r="E224" s="224">
        <v>119</v>
      </c>
      <c r="F224" s="232"/>
      <c r="J224" s="221" t="s">
        <v>1382</v>
      </c>
      <c r="L224" s="233"/>
      <c r="M224" s="275"/>
      <c r="N224" s="275"/>
    </row>
    <row r="225" spans="1:16" x14ac:dyDescent="0.25">
      <c r="F225" s="232"/>
      <c r="J225" s="221"/>
      <c r="L225" s="233"/>
      <c r="M225" s="275"/>
      <c r="N225" s="275"/>
    </row>
    <row r="226" spans="1:16" ht="45" x14ac:dyDescent="0.25">
      <c r="A226" s="224">
        <v>75</v>
      </c>
      <c r="B226" s="224">
        <v>7824</v>
      </c>
      <c r="C226" s="224">
        <v>1</v>
      </c>
      <c r="D226" s="224">
        <v>2</v>
      </c>
      <c r="E226" s="224">
        <v>119</v>
      </c>
      <c r="F226" s="232"/>
      <c r="J226" s="221" t="s">
        <v>1383</v>
      </c>
      <c r="L226" s="233"/>
      <c r="M226" s="275"/>
      <c r="N226" s="275"/>
    </row>
    <row r="227" spans="1:16" x14ac:dyDescent="0.25">
      <c r="F227" s="232"/>
      <c r="J227" s="221"/>
      <c r="L227" s="233"/>
      <c r="M227" s="275"/>
      <c r="N227" s="275"/>
    </row>
    <row r="228" spans="1:16" ht="60" x14ac:dyDescent="0.25">
      <c r="A228" s="224">
        <v>76</v>
      </c>
      <c r="B228" s="224">
        <v>7825</v>
      </c>
      <c r="C228" s="224">
        <v>1</v>
      </c>
      <c r="D228" s="224">
        <v>2</v>
      </c>
      <c r="E228" s="224">
        <v>119</v>
      </c>
      <c r="F228" s="232"/>
      <c r="J228" s="221" t="s">
        <v>1384</v>
      </c>
      <c r="L228" s="233"/>
      <c r="M228" s="275"/>
      <c r="N228" s="275"/>
    </row>
    <row r="229" spans="1:16" x14ac:dyDescent="0.25">
      <c r="F229" s="232"/>
      <c r="J229" s="221"/>
      <c r="L229" s="233"/>
      <c r="M229" s="275"/>
      <c r="N229" s="275"/>
    </row>
    <row r="230" spans="1:16" ht="45" x14ac:dyDescent="0.25">
      <c r="A230" s="224">
        <v>77</v>
      </c>
      <c r="B230" s="224">
        <v>7826</v>
      </c>
      <c r="C230" s="224">
        <v>1</v>
      </c>
      <c r="D230" s="224">
        <v>2</v>
      </c>
      <c r="E230" s="224">
        <v>119</v>
      </c>
      <c r="F230" s="232"/>
      <c r="J230" s="221" t="s">
        <v>1385</v>
      </c>
      <c r="L230" s="233"/>
      <c r="M230" s="275"/>
      <c r="N230" s="275"/>
    </row>
    <row r="231" spans="1:16" x14ac:dyDescent="0.25">
      <c r="F231" s="232"/>
      <c r="J231" s="221"/>
      <c r="L231" s="233"/>
      <c r="M231" s="275"/>
      <c r="N231" s="275"/>
    </row>
    <row r="232" spans="1:16" x14ac:dyDescent="0.25">
      <c r="F232" s="232"/>
      <c r="J232" s="221"/>
      <c r="L232" s="233"/>
      <c r="M232" s="275"/>
      <c r="N232" s="275"/>
    </row>
    <row r="233" spans="1:16" x14ac:dyDescent="0.25">
      <c r="F233" s="232"/>
      <c r="J233" s="221"/>
      <c r="L233" s="233"/>
      <c r="M233" s="275"/>
      <c r="N233" s="275"/>
    </row>
    <row r="234" spans="1:16" x14ac:dyDescent="0.25">
      <c r="F234" s="232"/>
      <c r="J234" s="221"/>
      <c r="L234" s="233"/>
      <c r="M234" s="275"/>
      <c r="N234" s="275"/>
    </row>
    <row r="235" spans="1:16" s="242" customFormat="1" x14ac:dyDescent="0.25">
      <c r="A235" s="236"/>
      <c r="B235" s="236"/>
      <c r="C235" s="236"/>
      <c r="D235" s="236"/>
      <c r="E235" s="236"/>
      <c r="F235" s="237"/>
      <c r="G235" s="238"/>
      <c r="H235" s="238"/>
      <c r="I235" s="238"/>
      <c r="J235" s="211" t="s">
        <v>2132</v>
      </c>
      <c r="K235" s="239"/>
      <c r="L235" s="228"/>
      <c r="M235" s="300"/>
      <c r="N235" s="300"/>
      <c r="O235" s="240"/>
      <c r="P235" s="322"/>
    </row>
    <row r="236" spans="1:16" s="242" customFormat="1" x14ac:dyDescent="0.25">
      <c r="A236" s="236"/>
      <c r="B236" s="236"/>
      <c r="C236" s="236"/>
      <c r="D236" s="236"/>
      <c r="E236" s="236"/>
      <c r="F236" s="247"/>
      <c r="J236" s="207"/>
      <c r="L236" s="248"/>
      <c r="M236" s="302"/>
      <c r="N236" s="302"/>
      <c r="O236" s="241"/>
      <c r="P236" s="322"/>
    </row>
    <row r="237" spans="1:16" s="242" customFormat="1" x14ac:dyDescent="0.25">
      <c r="A237" s="236"/>
      <c r="B237" s="236"/>
      <c r="C237" s="236"/>
      <c r="D237" s="236"/>
      <c r="E237" s="236"/>
      <c r="F237" s="247"/>
      <c r="J237" s="207"/>
      <c r="L237" s="248"/>
      <c r="M237" s="302"/>
      <c r="N237" s="302"/>
      <c r="O237" s="241"/>
      <c r="P237" s="322"/>
    </row>
    <row r="238" spans="1:16" x14ac:dyDescent="0.25">
      <c r="F238" s="225"/>
      <c r="G238" s="226"/>
      <c r="H238" s="226"/>
      <c r="I238" s="227"/>
      <c r="J238" s="206"/>
      <c r="K238" s="226"/>
      <c r="L238" s="228"/>
      <c r="M238" s="314"/>
      <c r="N238" s="300"/>
      <c r="O238" s="229"/>
      <c r="P238" s="320"/>
    </row>
    <row r="239" spans="1:16" x14ac:dyDescent="0.25">
      <c r="F239" s="232"/>
      <c r="J239" s="221"/>
      <c r="L239" s="233"/>
      <c r="M239" s="275"/>
      <c r="N239" s="275"/>
    </row>
    <row r="240" spans="1:16" ht="195" x14ac:dyDescent="0.25">
      <c r="A240" s="224">
        <v>78</v>
      </c>
      <c r="B240" s="224">
        <v>7827</v>
      </c>
      <c r="C240" s="224">
        <v>1</v>
      </c>
      <c r="D240" s="224">
        <v>2</v>
      </c>
      <c r="E240" s="224">
        <v>120</v>
      </c>
      <c r="F240" s="232"/>
      <c r="J240" s="221" t="s">
        <v>1386</v>
      </c>
      <c r="L240" s="233"/>
      <c r="M240" s="275"/>
      <c r="N240" s="275"/>
    </row>
    <row r="241" spans="1:14" x14ac:dyDescent="0.25">
      <c r="F241" s="232"/>
      <c r="J241" s="221"/>
      <c r="L241" s="233"/>
      <c r="M241" s="275"/>
      <c r="N241" s="275"/>
    </row>
    <row r="242" spans="1:14" ht="30" x14ac:dyDescent="0.25">
      <c r="A242" s="224">
        <v>79</v>
      </c>
      <c r="B242" s="224">
        <v>204</v>
      </c>
      <c r="C242" s="224">
        <v>1</v>
      </c>
      <c r="D242" s="224">
        <v>2</v>
      </c>
      <c r="E242" s="224">
        <v>120</v>
      </c>
      <c r="F242" s="232"/>
      <c r="J242" s="205" t="s">
        <v>1387</v>
      </c>
      <c r="L242" s="233"/>
      <c r="M242" s="275"/>
      <c r="N242" s="275"/>
    </row>
    <row r="243" spans="1:14" x14ac:dyDescent="0.25">
      <c r="F243" s="232"/>
      <c r="J243" s="221"/>
      <c r="L243" s="233"/>
      <c r="M243" s="275"/>
      <c r="N243" s="275"/>
    </row>
    <row r="244" spans="1:14" x14ac:dyDescent="0.25">
      <c r="A244" s="224">
        <v>80</v>
      </c>
      <c r="B244" s="224">
        <v>12903</v>
      </c>
      <c r="C244" s="224">
        <v>1</v>
      </c>
      <c r="D244" s="224">
        <v>2</v>
      </c>
      <c r="E244" s="224">
        <v>120</v>
      </c>
      <c r="F244" s="232"/>
      <c r="J244" s="221" t="s">
        <v>1388</v>
      </c>
      <c r="L244" s="233"/>
      <c r="M244" s="275"/>
      <c r="N244" s="275"/>
    </row>
    <row r="245" spans="1:14" x14ac:dyDescent="0.25">
      <c r="F245" s="232"/>
      <c r="J245" s="221"/>
      <c r="L245" s="233"/>
      <c r="M245" s="275"/>
      <c r="N245" s="275"/>
    </row>
    <row r="246" spans="1:14" x14ac:dyDescent="0.25">
      <c r="A246" s="224">
        <v>81</v>
      </c>
      <c r="B246" s="224">
        <v>12904</v>
      </c>
      <c r="C246" s="224">
        <v>1</v>
      </c>
      <c r="D246" s="224">
        <v>2</v>
      </c>
      <c r="E246" s="224">
        <v>120</v>
      </c>
      <c r="F246" s="232">
        <v>1</v>
      </c>
      <c r="J246" s="221" t="s">
        <v>1389</v>
      </c>
      <c r="L246" s="233" t="s">
        <v>15</v>
      </c>
      <c r="M246" s="275">
        <v>2</v>
      </c>
      <c r="N246" s="275"/>
    </row>
    <row r="247" spans="1:14" x14ac:dyDescent="0.25">
      <c r="F247" s="232"/>
      <c r="J247" s="221"/>
      <c r="L247" s="233"/>
      <c r="M247" s="275"/>
      <c r="N247" s="275"/>
    </row>
    <row r="248" spans="1:14" ht="30" x14ac:dyDescent="0.25">
      <c r="A248" s="224">
        <v>82</v>
      </c>
      <c r="B248" s="224">
        <v>12902</v>
      </c>
      <c r="C248" s="224">
        <v>1</v>
      </c>
      <c r="D248" s="224">
        <v>2</v>
      </c>
      <c r="E248" s="224">
        <v>120</v>
      </c>
      <c r="F248" s="232"/>
      <c r="J248" s="205" t="s">
        <v>1390</v>
      </c>
      <c r="L248" s="233"/>
      <c r="M248" s="275"/>
      <c r="N248" s="275"/>
    </row>
    <row r="249" spans="1:14" x14ac:dyDescent="0.25">
      <c r="F249" s="232"/>
      <c r="J249" s="221"/>
      <c r="L249" s="233"/>
      <c r="M249" s="275"/>
      <c r="N249" s="275"/>
    </row>
    <row r="250" spans="1:14" x14ac:dyDescent="0.25">
      <c r="A250" s="224">
        <v>83</v>
      </c>
      <c r="B250" s="224">
        <v>249</v>
      </c>
      <c r="C250" s="224">
        <v>1</v>
      </c>
      <c r="D250" s="224">
        <v>2</v>
      </c>
      <c r="E250" s="224">
        <v>120</v>
      </c>
      <c r="F250" s="232"/>
      <c r="J250" s="221" t="s">
        <v>1391</v>
      </c>
      <c r="L250" s="233"/>
      <c r="M250" s="275"/>
      <c r="N250" s="275"/>
    </row>
    <row r="251" spans="1:14" x14ac:dyDescent="0.25">
      <c r="F251" s="232"/>
      <c r="J251" s="221"/>
      <c r="L251" s="233"/>
      <c r="M251" s="275"/>
      <c r="N251" s="275"/>
    </row>
    <row r="252" spans="1:14" x14ac:dyDescent="0.25">
      <c r="A252" s="224">
        <v>84</v>
      </c>
      <c r="B252" s="224">
        <v>293</v>
      </c>
      <c r="C252" s="224">
        <v>1</v>
      </c>
      <c r="D252" s="224">
        <v>2</v>
      </c>
      <c r="E252" s="224">
        <v>120</v>
      </c>
      <c r="F252" s="232">
        <v>2</v>
      </c>
      <c r="J252" s="221" t="s">
        <v>1392</v>
      </c>
      <c r="L252" s="233" t="s">
        <v>15</v>
      </c>
      <c r="M252" s="275">
        <v>6</v>
      </c>
      <c r="N252" s="275"/>
    </row>
    <row r="253" spans="1:14" x14ac:dyDescent="0.25">
      <c r="F253" s="232"/>
      <c r="J253" s="221"/>
      <c r="L253" s="233"/>
      <c r="M253" s="275"/>
      <c r="N253" s="275"/>
    </row>
    <row r="254" spans="1:14" x14ac:dyDescent="0.25">
      <c r="A254" s="224">
        <v>85</v>
      </c>
      <c r="B254" s="224">
        <v>12420</v>
      </c>
      <c r="C254" s="224">
        <v>1</v>
      </c>
      <c r="D254" s="224">
        <v>2</v>
      </c>
      <c r="E254" s="224">
        <v>120</v>
      </c>
      <c r="F254" s="232">
        <v>3</v>
      </c>
      <c r="J254" s="221" t="s">
        <v>1340</v>
      </c>
      <c r="L254" s="233" t="s">
        <v>15</v>
      </c>
      <c r="M254" s="275">
        <v>14</v>
      </c>
      <c r="N254" s="275"/>
    </row>
    <row r="255" spans="1:14" x14ac:dyDescent="0.25">
      <c r="F255" s="232"/>
      <c r="J255" s="221"/>
      <c r="L255" s="233"/>
      <c r="M255" s="275"/>
      <c r="N255" s="275"/>
    </row>
    <row r="256" spans="1:14" x14ac:dyDescent="0.25">
      <c r="A256" s="224">
        <v>86</v>
      </c>
      <c r="B256" s="224">
        <v>12905</v>
      </c>
      <c r="C256" s="224">
        <v>1</v>
      </c>
      <c r="D256" s="224">
        <v>2</v>
      </c>
      <c r="E256" s="224">
        <v>120</v>
      </c>
      <c r="F256" s="232"/>
      <c r="J256" s="205" t="s">
        <v>1393</v>
      </c>
      <c r="L256" s="233"/>
      <c r="M256" s="275"/>
      <c r="N256" s="275"/>
    </row>
    <row r="257" spans="1:14" x14ac:dyDescent="0.25">
      <c r="F257" s="232"/>
      <c r="J257" s="221"/>
      <c r="L257" s="233"/>
      <c r="M257" s="275"/>
      <c r="N257" s="275"/>
    </row>
    <row r="258" spans="1:14" x14ac:dyDescent="0.25">
      <c r="A258" s="224">
        <v>87</v>
      </c>
      <c r="B258" s="224">
        <v>3613</v>
      </c>
      <c r="C258" s="224">
        <v>1</v>
      </c>
      <c r="D258" s="224">
        <v>2</v>
      </c>
      <c r="E258" s="224">
        <v>120</v>
      </c>
      <c r="F258" s="232"/>
      <c r="J258" s="221" t="s">
        <v>1391</v>
      </c>
      <c r="L258" s="233"/>
      <c r="M258" s="275"/>
      <c r="N258" s="275"/>
    </row>
    <row r="259" spans="1:14" x14ac:dyDescent="0.25">
      <c r="F259" s="232"/>
      <c r="J259" s="221"/>
      <c r="L259" s="233"/>
      <c r="M259" s="275"/>
      <c r="N259" s="275"/>
    </row>
    <row r="260" spans="1:14" x14ac:dyDescent="0.25">
      <c r="A260" s="224">
        <v>88</v>
      </c>
      <c r="B260" s="224">
        <v>12395</v>
      </c>
      <c r="C260" s="224">
        <v>1</v>
      </c>
      <c r="D260" s="224">
        <v>2</v>
      </c>
      <c r="E260" s="224">
        <v>120</v>
      </c>
      <c r="F260" s="232">
        <v>4</v>
      </c>
      <c r="J260" s="221" t="s">
        <v>1394</v>
      </c>
      <c r="L260" s="233" t="s">
        <v>15</v>
      </c>
      <c r="M260" s="275">
        <v>1</v>
      </c>
      <c r="N260" s="275"/>
    </row>
    <row r="261" spans="1:14" x14ac:dyDescent="0.25">
      <c r="F261" s="232"/>
      <c r="J261" s="221"/>
      <c r="L261" s="233"/>
      <c r="M261" s="275"/>
      <c r="N261" s="275"/>
    </row>
    <row r="262" spans="1:14" x14ac:dyDescent="0.25">
      <c r="A262" s="224">
        <v>89</v>
      </c>
      <c r="B262" s="224">
        <v>208</v>
      </c>
      <c r="C262" s="224">
        <v>1</v>
      </c>
      <c r="D262" s="224">
        <v>2</v>
      </c>
      <c r="E262" s="224">
        <v>120</v>
      </c>
      <c r="F262" s="232">
        <v>5</v>
      </c>
      <c r="J262" s="221" t="s">
        <v>1395</v>
      </c>
      <c r="L262" s="233" t="s">
        <v>15</v>
      </c>
      <c r="M262" s="275">
        <v>1</v>
      </c>
      <c r="N262" s="275"/>
    </row>
    <row r="263" spans="1:14" x14ac:dyDescent="0.25">
      <c r="F263" s="232"/>
      <c r="J263" s="221"/>
      <c r="L263" s="233"/>
      <c r="M263" s="275"/>
      <c r="N263" s="275"/>
    </row>
    <row r="264" spans="1:14" x14ac:dyDescent="0.25">
      <c r="A264" s="224">
        <v>90</v>
      </c>
      <c r="B264" s="224">
        <v>9525</v>
      </c>
      <c r="C264" s="224">
        <v>1</v>
      </c>
      <c r="D264" s="224">
        <v>2</v>
      </c>
      <c r="E264" s="224">
        <v>120</v>
      </c>
      <c r="F264" s="232">
        <v>6</v>
      </c>
      <c r="J264" s="221" t="s">
        <v>1396</v>
      </c>
      <c r="L264" s="233" t="s">
        <v>15</v>
      </c>
      <c r="M264" s="275">
        <v>8</v>
      </c>
      <c r="N264" s="275"/>
    </row>
    <row r="265" spans="1:14" x14ac:dyDescent="0.25">
      <c r="F265" s="232"/>
      <c r="J265" s="221"/>
      <c r="L265" s="233"/>
      <c r="M265" s="275"/>
      <c r="N265" s="275"/>
    </row>
    <row r="266" spans="1:14" x14ac:dyDescent="0.25">
      <c r="A266" s="224">
        <v>91</v>
      </c>
      <c r="B266" s="224">
        <v>12422</v>
      </c>
      <c r="C266" s="224">
        <v>1</v>
      </c>
      <c r="D266" s="224">
        <v>2</v>
      </c>
      <c r="E266" s="224">
        <v>120</v>
      </c>
      <c r="F266" s="232">
        <v>7</v>
      </c>
      <c r="J266" s="221" t="s">
        <v>1397</v>
      </c>
      <c r="L266" s="233" t="s">
        <v>15</v>
      </c>
      <c r="M266" s="275">
        <v>2</v>
      </c>
      <c r="N266" s="275"/>
    </row>
    <row r="267" spans="1:14" x14ac:dyDescent="0.25">
      <c r="F267" s="232"/>
      <c r="J267" s="221"/>
      <c r="L267" s="233"/>
      <c r="M267" s="275"/>
      <c r="N267" s="275"/>
    </row>
    <row r="268" spans="1:14" x14ac:dyDescent="0.25">
      <c r="A268" s="224">
        <v>92</v>
      </c>
      <c r="B268" s="224">
        <v>12423</v>
      </c>
      <c r="C268" s="224">
        <v>1</v>
      </c>
      <c r="D268" s="224">
        <v>2</v>
      </c>
      <c r="E268" s="224">
        <v>120</v>
      </c>
      <c r="F268" s="232">
        <v>8</v>
      </c>
      <c r="J268" s="221" t="s">
        <v>1398</v>
      </c>
      <c r="L268" s="233" t="s">
        <v>15</v>
      </c>
      <c r="M268" s="275">
        <v>9</v>
      </c>
      <c r="N268" s="275"/>
    </row>
    <row r="269" spans="1:14" x14ac:dyDescent="0.25">
      <c r="F269" s="232"/>
      <c r="J269" s="221"/>
      <c r="L269" s="233"/>
      <c r="M269" s="275"/>
      <c r="N269" s="275"/>
    </row>
    <row r="270" spans="1:14" x14ac:dyDescent="0.25">
      <c r="A270" s="224">
        <v>93</v>
      </c>
      <c r="B270" s="224">
        <v>12607</v>
      </c>
      <c r="C270" s="224">
        <v>1</v>
      </c>
      <c r="D270" s="224">
        <v>2</v>
      </c>
      <c r="E270" s="224">
        <v>120</v>
      </c>
      <c r="F270" s="232">
        <v>9</v>
      </c>
      <c r="J270" s="221" t="s">
        <v>1399</v>
      </c>
      <c r="L270" s="233" t="s">
        <v>15</v>
      </c>
      <c r="M270" s="275">
        <v>4</v>
      </c>
      <c r="N270" s="275"/>
    </row>
    <row r="271" spans="1:14" x14ac:dyDescent="0.25">
      <c r="F271" s="232"/>
      <c r="J271" s="221"/>
      <c r="L271" s="233"/>
      <c r="M271" s="275"/>
      <c r="N271" s="275"/>
    </row>
    <row r="272" spans="1:14" x14ac:dyDescent="0.25">
      <c r="A272" s="224">
        <v>94</v>
      </c>
      <c r="B272" s="224">
        <v>3620</v>
      </c>
      <c r="C272" s="224">
        <v>1</v>
      </c>
      <c r="D272" s="224">
        <v>2</v>
      </c>
      <c r="E272" s="224">
        <v>120</v>
      </c>
      <c r="F272" s="232"/>
      <c r="J272" s="205" t="s">
        <v>1400</v>
      </c>
      <c r="L272" s="233"/>
      <c r="M272" s="275"/>
      <c r="N272" s="275"/>
    </row>
    <row r="273" spans="1:16" x14ac:dyDescent="0.25">
      <c r="F273" s="232"/>
      <c r="J273" s="221"/>
      <c r="L273" s="233"/>
      <c r="M273" s="275"/>
      <c r="N273" s="275"/>
    </row>
    <row r="274" spans="1:16" x14ac:dyDescent="0.25">
      <c r="A274" s="224">
        <v>95</v>
      </c>
      <c r="B274" s="224">
        <v>3621</v>
      </c>
      <c r="C274" s="224">
        <v>1</v>
      </c>
      <c r="D274" s="224">
        <v>2</v>
      </c>
      <c r="E274" s="224">
        <v>121</v>
      </c>
      <c r="F274" s="232"/>
      <c r="J274" s="221" t="s">
        <v>1401</v>
      </c>
      <c r="L274" s="233"/>
      <c r="M274" s="275"/>
      <c r="N274" s="275"/>
    </row>
    <row r="275" spans="1:16" x14ac:dyDescent="0.25">
      <c r="F275" s="232"/>
      <c r="J275" s="221"/>
      <c r="L275" s="233"/>
      <c r="M275" s="275"/>
      <c r="N275" s="275"/>
    </row>
    <row r="276" spans="1:16" ht="60" x14ac:dyDescent="0.25">
      <c r="A276" s="224">
        <v>96</v>
      </c>
      <c r="B276" s="224">
        <v>3622</v>
      </c>
      <c r="C276" s="224">
        <v>1</v>
      </c>
      <c r="D276" s="224">
        <v>2</v>
      </c>
      <c r="E276" s="224">
        <v>121</v>
      </c>
      <c r="F276" s="232">
        <v>10</v>
      </c>
      <c r="J276" s="221" t="s">
        <v>1402</v>
      </c>
      <c r="L276" s="233" t="s">
        <v>1403</v>
      </c>
      <c r="M276" s="275">
        <v>6</v>
      </c>
      <c r="N276" s="275"/>
    </row>
    <row r="277" spans="1:16" x14ac:dyDescent="0.25">
      <c r="F277" s="232"/>
      <c r="J277" s="221"/>
      <c r="L277" s="233"/>
      <c r="M277" s="275"/>
      <c r="N277" s="275"/>
    </row>
    <row r="278" spans="1:16" x14ac:dyDescent="0.25">
      <c r="F278" s="232"/>
      <c r="J278" s="221"/>
      <c r="L278" s="233"/>
      <c r="M278" s="275"/>
      <c r="N278" s="275"/>
    </row>
    <row r="279" spans="1:16" s="242" customFormat="1" x14ac:dyDescent="0.25">
      <c r="A279" s="236"/>
      <c r="B279" s="236"/>
      <c r="C279" s="236"/>
      <c r="D279" s="236"/>
      <c r="E279" s="236"/>
      <c r="F279" s="237"/>
      <c r="G279" s="238"/>
      <c r="H279" s="238"/>
      <c r="I279" s="238"/>
      <c r="J279" s="211" t="s">
        <v>2132</v>
      </c>
      <c r="K279" s="239"/>
      <c r="L279" s="228"/>
      <c r="M279" s="300"/>
      <c r="N279" s="300"/>
      <c r="O279" s="240"/>
      <c r="P279" s="322"/>
    </row>
    <row r="280" spans="1:16" s="242" customFormat="1" x14ac:dyDescent="0.25">
      <c r="A280" s="236"/>
      <c r="B280" s="236"/>
      <c r="C280" s="236"/>
      <c r="D280" s="236"/>
      <c r="E280" s="236"/>
      <c r="F280" s="247"/>
      <c r="J280" s="207"/>
      <c r="L280" s="248"/>
      <c r="M280" s="302"/>
      <c r="N280" s="302"/>
      <c r="O280" s="241"/>
      <c r="P280" s="322"/>
    </row>
    <row r="282" spans="1:16" x14ac:dyDescent="0.25">
      <c r="F282" s="225"/>
      <c r="G282" s="226"/>
      <c r="H282" s="226"/>
      <c r="I282" s="227"/>
      <c r="J282" s="206"/>
      <c r="K282" s="226"/>
      <c r="L282" s="228"/>
      <c r="M282" s="314"/>
      <c r="N282" s="300"/>
      <c r="O282" s="229"/>
      <c r="P282" s="320"/>
    </row>
    <row r="283" spans="1:16" x14ac:dyDescent="0.25">
      <c r="F283" s="232"/>
      <c r="J283" s="221"/>
      <c r="L283" s="233"/>
      <c r="M283" s="275"/>
      <c r="N283" s="275"/>
    </row>
    <row r="284" spans="1:16" x14ac:dyDescent="0.25">
      <c r="A284" s="224">
        <v>97</v>
      </c>
      <c r="B284" s="224">
        <v>336</v>
      </c>
      <c r="C284" s="224">
        <v>1</v>
      </c>
      <c r="D284" s="224">
        <v>2</v>
      </c>
      <c r="E284" s="224">
        <v>121</v>
      </c>
      <c r="F284" s="232"/>
      <c r="J284" s="205" t="s">
        <v>1404</v>
      </c>
      <c r="L284" s="233"/>
      <c r="M284" s="275"/>
      <c r="N284" s="275"/>
    </row>
    <row r="285" spans="1:16" x14ac:dyDescent="0.25">
      <c r="F285" s="232"/>
      <c r="J285" s="221"/>
      <c r="L285" s="233"/>
      <c r="M285" s="275"/>
      <c r="N285" s="275"/>
    </row>
    <row r="286" spans="1:16" ht="30" x14ac:dyDescent="0.25">
      <c r="A286" s="224">
        <v>98</v>
      </c>
      <c r="B286" s="224">
        <v>12396</v>
      </c>
      <c r="C286" s="224">
        <v>1</v>
      </c>
      <c r="D286" s="224">
        <v>2</v>
      </c>
      <c r="E286" s="224">
        <v>121</v>
      </c>
      <c r="F286" s="232"/>
      <c r="J286" s="221" t="s">
        <v>1405</v>
      </c>
      <c r="L286" s="233"/>
      <c r="M286" s="275"/>
      <c r="N286" s="275"/>
    </row>
    <row r="287" spans="1:16" x14ac:dyDescent="0.25">
      <c r="F287" s="232"/>
      <c r="J287" s="221"/>
      <c r="L287" s="233"/>
      <c r="M287" s="275"/>
      <c r="N287" s="275"/>
    </row>
    <row r="288" spans="1:16" x14ac:dyDescent="0.25">
      <c r="A288" s="224">
        <v>99</v>
      </c>
      <c r="B288" s="224">
        <v>12398</v>
      </c>
      <c r="C288" s="224">
        <v>1</v>
      </c>
      <c r="D288" s="224">
        <v>2</v>
      </c>
      <c r="E288" s="224">
        <v>121</v>
      </c>
      <c r="F288" s="232">
        <v>11</v>
      </c>
      <c r="J288" s="221" t="s">
        <v>1406</v>
      </c>
      <c r="L288" s="233" t="s">
        <v>66</v>
      </c>
      <c r="M288" s="275">
        <v>21</v>
      </c>
      <c r="N288" s="275"/>
    </row>
    <row r="289" spans="1:14" x14ac:dyDescent="0.25">
      <c r="F289" s="232"/>
      <c r="J289" s="221"/>
      <c r="L289" s="233"/>
      <c r="M289" s="275"/>
      <c r="N289" s="275"/>
    </row>
    <row r="290" spans="1:14" x14ac:dyDescent="0.25">
      <c r="A290" s="224">
        <v>100</v>
      </c>
      <c r="B290" s="224">
        <v>12399</v>
      </c>
      <c r="C290" s="224">
        <v>1</v>
      </c>
      <c r="D290" s="224">
        <v>2</v>
      </c>
      <c r="E290" s="224">
        <v>121</v>
      </c>
      <c r="F290" s="232">
        <v>12</v>
      </c>
      <c r="J290" s="221" t="s">
        <v>1407</v>
      </c>
      <c r="L290" s="233" t="s">
        <v>66</v>
      </c>
      <c r="M290" s="275">
        <v>9</v>
      </c>
      <c r="N290" s="275"/>
    </row>
    <row r="291" spans="1:14" x14ac:dyDescent="0.25">
      <c r="F291" s="232"/>
      <c r="J291" s="221"/>
      <c r="L291" s="233"/>
      <c r="M291" s="275"/>
      <c r="N291" s="275"/>
    </row>
    <row r="292" spans="1:14" x14ac:dyDescent="0.25">
      <c r="A292" s="224">
        <v>101</v>
      </c>
      <c r="B292" s="224">
        <v>12400</v>
      </c>
      <c r="C292" s="224">
        <v>1</v>
      </c>
      <c r="D292" s="224">
        <v>2</v>
      </c>
      <c r="E292" s="224">
        <v>121</v>
      </c>
      <c r="F292" s="232">
        <v>13</v>
      </c>
      <c r="J292" s="221" t="s">
        <v>1408</v>
      </c>
      <c r="L292" s="233" t="s">
        <v>66</v>
      </c>
      <c r="M292" s="275">
        <v>30</v>
      </c>
      <c r="N292" s="275"/>
    </row>
    <row r="293" spans="1:14" x14ac:dyDescent="0.25">
      <c r="F293" s="232"/>
      <c r="J293" s="221"/>
      <c r="L293" s="233"/>
      <c r="M293" s="275"/>
      <c r="N293" s="275"/>
    </row>
    <row r="294" spans="1:14" x14ac:dyDescent="0.25">
      <c r="A294" s="224">
        <v>102</v>
      </c>
      <c r="B294" s="224">
        <v>12424</v>
      </c>
      <c r="C294" s="224">
        <v>1</v>
      </c>
      <c r="D294" s="224">
        <v>2</v>
      </c>
      <c r="E294" s="224">
        <v>121</v>
      </c>
      <c r="F294" s="232">
        <v>14</v>
      </c>
      <c r="J294" s="221" t="s">
        <v>1409</v>
      </c>
      <c r="L294" s="233" t="s">
        <v>66</v>
      </c>
      <c r="M294" s="275">
        <v>3</v>
      </c>
      <c r="N294" s="275"/>
    </row>
    <row r="295" spans="1:14" x14ac:dyDescent="0.25">
      <c r="F295" s="232"/>
      <c r="J295" s="221"/>
      <c r="L295" s="233"/>
      <c r="M295" s="275"/>
      <c r="N295" s="275"/>
    </row>
    <row r="296" spans="1:14" x14ac:dyDescent="0.25">
      <c r="A296" s="224">
        <v>103</v>
      </c>
      <c r="B296" s="224">
        <v>10382</v>
      </c>
      <c r="C296" s="224">
        <v>1</v>
      </c>
      <c r="D296" s="224">
        <v>2</v>
      </c>
      <c r="E296" s="224">
        <v>121</v>
      </c>
      <c r="F296" s="232"/>
      <c r="J296" s="205" t="s">
        <v>1410</v>
      </c>
      <c r="L296" s="233"/>
      <c r="M296" s="275"/>
      <c r="N296" s="275"/>
    </row>
    <row r="297" spans="1:14" x14ac:dyDescent="0.25">
      <c r="F297" s="232"/>
      <c r="J297" s="221"/>
      <c r="L297" s="233"/>
      <c r="M297" s="275"/>
      <c r="N297" s="275"/>
    </row>
    <row r="298" spans="1:14" x14ac:dyDescent="0.25">
      <c r="A298" s="224">
        <v>104</v>
      </c>
      <c r="B298" s="224">
        <v>10383</v>
      </c>
      <c r="C298" s="224">
        <v>1</v>
      </c>
      <c r="D298" s="224">
        <v>2</v>
      </c>
      <c r="E298" s="224">
        <v>121</v>
      </c>
      <c r="F298" s="232"/>
      <c r="J298" s="221" t="s">
        <v>1411</v>
      </c>
      <c r="L298" s="233"/>
      <c r="M298" s="275"/>
      <c r="N298" s="275"/>
    </row>
    <row r="299" spans="1:14" x14ac:dyDescent="0.25">
      <c r="F299" s="232"/>
      <c r="J299" s="221"/>
      <c r="L299" s="233"/>
      <c r="M299" s="275"/>
      <c r="N299" s="275"/>
    </row>
    <row r="300" spans="1:14" ht="30" x14ac:dyDescent="0.25">
      <c r="A300" s="224">
        <v>105</v>
      </c>
      <c r="B300" s="224">
        <v>12608</v>
      </c>
      <c r="C300" s="224">
        <v>1</v>
      </c>
      <c r="D300" s="224">
        <v>2</v>
      </c>
      <c r="E300" s="224">
        <v>121</v>
      </c>
      <c r="F300" s="232">
        <v>15</v>
      </c>
      <c r="J300" s="221" t="s">
        <v>1412</v>
      </c>
      <c r="L300" s="233" t="s">
        <v>66</v>
      </c>
      <c r="M300" s="275">
        <v>16</v>
      </c>
      <c r="N300" s="275"/>
    </row>
    <row r="301" spans="1:14" x14ac:dyDescent="0.25">
      <c r="F301" s="232"/>
      <c r="J301" s="221"/>
      <c r="L301" s="233"/>
      <c r="M301" s="275"/>
      <c r="N301" s="275"/>
    </row>
    <row r="302" spans="1:14" ht="60" x14ac:dyDescent="0.25">
      <c r="A302" s="224">
        <v>106</v>
      </c>
      <c r="B302" s="224">
        <v>12425</v>
      </c>
      <c r="C302" s="224">
        <v>1</v>
      </c>
      <c r="D302" s="224">
        <v>2</v>
      </c>
      <c r="E302" s="224">
        <v>121</v>
      </c>
      <c r="F302" s="232">
        <v>16</v>
      </c>
      <c r="J302" s="221" t="s">
        <v>1413</v>
      </c>
      <c r="L302" s="233" t="s">
        <v>66</v>
      </c>
      <c r="M302" s="275">
        <v>63</v>
      </c>
      <c r="N302" s="275"/>
    </row>
    <row r="303" spans="1:14" x14ac:dyDescent="0.25">
      <c r="F303" s="232"/>
      <c r="J303" s="221"/>
      <c r="L303" s="233"/>
      <c r="M303" s="275"/>
      <c r="N303" s="275"/>
    </row>
    <row r="304" spans="1:14" x14ac:dyDescent="0.25">
      <c r="A304" s="224">
        <v>107</v>
      </c>
      <c r="B304" s="224">
        <v>11041</v>
      </c>
      <c r="C304" s="224">
        <v>1</v>
      </c>
      <c r="D304" s="224">
        <v>2</v>
      </c>
      <c r="E304" s="224">
        <v>121</v>
      </c>
      <c r="F304" s="232">
        <v>17</v>
      </c>
      <c r="J304" s="221" t="s">
        <v>1414</v>
      </c>
      <c r="L304" s="233" t="s">
        <v>66</v>
      </c>
      <c r="M304" s="275">
        <v>28</v>
      </c>
      <c r="N304" s="275"/>
    </row>
    <row r="305" spans="1:16" x14ac:dyDescent="0.25">
      <c r="F305" s="232"/>
      <c r="J305" s="221"/>
      <c r="L305" s="233"/>
      <c r="M305" s="275"/>
      <c r="N305" s="275"/>
    </row>
    <row r="306" spans="1:16" x14ac:dyDescent="0.25">
      <c r="A306" s="224">
        <v>108</v>
      </c>
      <c r="B306" s="224">
        <v>12426</v>
      </c>
      <c r="C306" s="224">
        <v>1</v>
      </c>
      <c r="D306" s="224">
        <v>2</v>
      </c>
      <c r="E306" s="224">
        <v>121</v>
      </c>
      <c r="F306" s="232">
        <v>18</v>
      </c>
      <c r="J306" s="221" t="s">
        <v>1415</v>
      </c>
      <c r="L306" s="233" t="s">
        <v>66</v>
      </c>
      <c r="M306" s="275">
        <v>14</v>
      </c>
      <c r="N306" s="275"/>
    </row>
    <row r="307" spans="1:16" x14ac:dyDescent="0.25">
      <c r="F307" s="232"/>
      <c r="J307" s="221"/>
      <c r="L307" s="233"/>
      <c r="M307" s="275"/>
      <c r="N307" s="275"/>
    </row>
    <row r="308" spans="1:16" ht="30" x14ac:dyDescent="0.25">
      <c r="A308" s="224">
        <v>109</v>
      </c>
      <c r="B308" s="224">
        <v>11042</v>
      </c>
      <c r="C308" s="224">
        <v>1</v>
      </c>
      <c r="D308" s="224">
        <v>2</v>
      </c>
      <c r="E308" s="224">
        <v>121</v>
      </c>
      <c r="F308" s="232">
        <v>19</v>
      </c>
      <c r="J308" s="221" t="s">
        <v>1416</v>
      </c>
      <c r="L308" s="233" t="s">
        <v>136</v>
      </c>
      <c r="M308" s="275">
        <v>24</v>
      </c>
      <c r="N308" s="275"/>
    </row>
    <row r="309" spans="1:16" x14ac:dyDescent="0.25">
      <c r="F309" s="232"/>
      <c r="J309" s="221"/>
      <c r="L309" s="233"/>
      <c r="M309" s="275"/>
      <c r="N309" s="275"/>
    </row>
    <row r="310" spans="1:16" ht="30" x14ac:dyDescent="0.25">
      <c r="A310" s="224">
        <v>110</v>
      </c>
      <c r="B310" s="224">
        <v>12605</v>
      </c>
      <c r="C310" s="224">
        <v>1</v>
      </c>
      <c r="D310" s="224">
        <v>2</v>
      </c>
      <c r="E310" s="224">
        <v>121</v>
      </c>
      <c r="F310" s="232">
        <v>20</v>
      </c>
      <c r="J310" s="221" t="s">
        <v>1417</v>
      </c>
      <c r="L310" s="233" t="s">
        <v>136</v>
      </c>
      <c r="M310" s="275">
        <v>17</v>
      </c>
      <c r="N310" s="275"/>
    </row>
    <row r="311" spans="1:16" x14ac:dyDescent="0.25">
      <c r="F311" s="232"/>
      <c r="J311" s="221"/>
      <c r="L311" s="233"/>
      <c r="M311" s="275"/>
      <c r="N311" s="275"/>
    </row>
    <row r="312" spans="1:16" x14ac:dyDescent="0.25">
      <c r="A312" s="224">
        <v>111</v>
      </c>
      <c r="B312" s="224">
        <v>10386</v>
      </c>
      <c r="C312" s="224">
        <v>1</v>
      </c>
      <c r="D312" s="224">
        <v>2</v>
      </c>
      <c r="E312" s="224">
        <v>121</v>
      </c>
      <c r="F312" s="232"/>
      <c r="J312" s="221" t="s">
        <v>1418</v>
      </c>
      <c r="L312" s="233"/>
      <c r="M312" s="275"/>
      <c r="N312" s="275"/>
    </row>
    <row r="313" spans="1:16" x14ac:dyDescent="0.25">
      <c r="F313" s="232"/>
      <c r="J313" s="221"/>
      <c r="L313" s="233"/>
      <c r="M313" s="275"/>
      <c r="N313" s="275"/>
    </row>
    <row r="314" spans="1:16" ht="30" x14ac:dyDescent="0.25">
      <c r="A314" s="224">
        <v>112</v>
      </c>
      <c r="B314" s="224">
        <v>12427</v>
      </c>
      <c r="C314" s="224">
        <v>1</v>
      </c>
      <c r="D314" s="224">
        <v>2</v>
      </c>
      <c r="E314" s="224">
        <v>121</v>
      </c>
      <c r="F314" s="232">
        <v>21</v>
      </c>
      <c r="J314" s="221" t="s">
        <v>1419</v>
      </c>
      <c r="L314" s="233" t="s">
        <v>66</v>
      </c>
      <c r="M314" s="275">
        <v>30</v>
      </c>
      <c r="N314" s="275"/>
    </row>
    <row r="315" spans="1:16" x14ac:dyDescent="0.25">
      <c r="F315" s="232"/>
      <c r="J315" s="221"/>
      <c r="L315" s="233"/>
      <c r="M315" s="275"/>
      <c r="N315" s="275"/>
    </row>
    <row r="316" spans="1:16" ht="30" x14ac:dyDescent="0.25">
      <c r="A316" s="224">
        <v>113</v>
      </c>
      <c r="B316" s="224">
        <v>12606</v>
      </c>
      <c r="C316" s="224">
        <v>1</v>
      </c>
      <c r="D316" s="224">
        <v>2</v>
      </c>
      <c r="E316" s="224">
        <v>122</v>
      </c>
      <c r="F316" s="232">
        <v>22</v>
      </c>
      <c r="J316" s="221" t="s">
        <v>1420</v>
      </c>
      <c r="L316" s="233" t="s">
        <v>66</v>
      </c>
      <c r="M316" s="275">
        <v>6</v>
      </c>
      <c r="N316" s="275"/>
    </row>
    <row r="317" spans="1:16" x14ac:dyDescent="0.25">
      <c r="F317" s="232"/>
      <c r="J317" s="221"/>
      <c r="L317" s="233"/>
      <c r="M317" s="275"/>
      <c r="N317" s="275"/>
    </row>
    <row r="318" spans="1:16" x14ac:dyDescent="0.25">
      <c r="F318" s="232"/>
      <c r="J318" s="221"/>
      <c r="L318" s="233"/>
      <c r="M318" s="275"/>
      <c r="N318" s="275"/>
    </row>
    <row r="319" spans="1:16" s="242" customFormat="1" x14ac:dyDescent="0.25">
      <c r="A319" s="236"/>
      <c r="B319" s="236"/>
      <c r="C319" s="236"/>
      <c r="D319" s="236"/>
      <c r="E319" s="236"/>
      <c r="F319" s="237"/>
      <c r="G319" s="238"/>
      <c r="H319" s="238"/>
      <c r="I319" s="238"/>
      <c r="J319" s="211" t="s">
        <v>2132</v>
      </c>
      <c r="K319" s="239"/>
      <c r="L319" s="228"/>
      <c r="M319" s="300"/>
      <c r="N319" s="300"/>
      <c r="O319" s="240"/>
      <c r="P319" s="322"/>
    </row>
    <row r="320" spans="1:16" s="242" customFormat="1" x14ac:dyDescent="0.25">
      <c r="A320" s="236"/>
      <c r="B320" s="236"/>
      <c r="C320" s="236"/>
      <c r="D320" s="236"/>
      <c r="E320" s="236"/>
      <c r="F320" s="247"/>
      <c r="J320" s="207"/>
      <c r="L320" s="248"/>
      <c r="M320" s="302"/>
      <c r="N320" s="302"/>
      <c r="O320" s="241"/>
      <c r="P320" s="322"/>
    </row>
    <row r="321" spans="1:17" s="242" customFormat="1" x14ac:dyDescent="0.25">
      <c r="A321" s="236"/>
      <c r="B321" s="236"/>
      <c r="C321" s="236"/>
      <c r="D321" s="236"/>
      <c r="E321" s="236"/>
      <c r="F321" s="247"/>
      <c r="J321" s="207"/>
      <c r="L321" s="248"/>
      <c r="M321" s="302"/>
      <c r="N321" s="302"/>
      <c r="O321" s="241"/>
      <c r="P321" s="322"/>
    </row>
    <row r="322" spans="1:17" x14ac:dyDescent="0.25">
      <c r="F322" s="225"/>
      <c r="G322" s="226"/>
      <c r="H322" s="226"/>
      <c r="I322" s="227"/>
      <c r="J322" s="206"/>
      <c r="K322" s="226"/>
      <c r="L322" s="228"/>
      <c r="M322" s="314"/>
      <c r="N322" s="300"/>
      <c r="O322" s="229"/>
      <c r="P322" s="320"/>
    </row>
    <row r="323" spans="1:17" x14ac:dyDescent="0.25">
      <c r="F323" s="232"/>
      <c r="J323" s="221"/>
      <c r="L323" s="233"/>
      <c r="M323" s="275"/>
      <c r="N323" s="275"/>
    </row>
    <row r="324" spans="1:17" x14ac:dyDescent="0.25">
      <c r="A324" s="224">
        <v>114</v>
      </c>
      <c r="B324" s="224">
        <v>12906</v>
      </c>
      <c r="C324" s="224">
        <v>1</v>
      </c>
      <c r="D324" s="224">
        <v>2</v>
      </c>
      <c r="E324" s="224">
        <v>122</v>
      </c>
      <c r="F324" s="232"/>
      <c r="J324" s="221" t="s">
        <v>1421</v>
      </c>
      <c r="L324" s="233"/>
      <c r="M324" s="275"/>
      <c r="N324" s="275"/>
      <c r="Q324" s="275"/>
    </row>
    <row r="325" spans="1:17" x14ac:dyDescent="0.25">
      <c r="F325" s="232"/>
      <c r="J325" s="221"/>
      <c r="L325" s="233"/>
      <c r="M325" s="275"/>
      <c r="N325" s="275"/>
    </row>
    <row r="326" spans="1:17" x14ac:dyDescent="0.25">
      <c r="A326" s="224">
        <v>115</v>
      </c>
      <c r="B326" s="224">
        <v>12967</v>
      </c>
      <c r="C326" s="224">
        <v>1</v>
      </c>
      <c r="D326" s="224">
        <v>2</v>
      </c>
      <c r="E326" s="224">
        <v>122</v>
      </c>
      <c r="F326" s="232">
        <v>23</v>
      </c>
      <c r="J326" s="221" t="s">
        <v>1422</v>
      </c>
      <c r="L326" s="233" t="s">
        <v>136</v>
      </c>
      <c r="M326" s="275">
        <v>89</v>
      </c>
      <c r="N326" s="275"/>
    </row>
    <row r="327" spans="1:17" x14ac:dyDescent="0.25">
      <c r="F327" s="232"/>
      <c r="J327" s="221"/>
      <c r="L327" s="233"/>
      <c r="M327" s="275"/>
      <c r="N327" s="275"/>
    </row>
    <row r="328" spans="1:17" x14ac:dyDescent="0.25">
      <c r="A328" s="224">
        <v>116</v>
      </c>
      <c r="B328" s="224">
        <v>12968</v>
      </c>
      <c r="C328" s="224">
        <v>1</v>
      </c>
      <c r="D328" s="224">
        <v>2</v>
      </c>
      <c r="E328" s="224">
        <v>122</v>
      </c>
      <c r="F328" s="232">
        <v>24</v>
      </c>
      <c r="J328" s="221" t="s">
        <v>1423</v>
      </c>
      <c r="L328" s="233" t="s">
        <v>136</v>
      </c>
      <c r="M328" s="275">
        <v>45</v>
      </c>
      <c r="N328" s="275"/>
    </row>
    <row r="329" spans="1:17" x14ac:dyDescent="0.25">
      <c r="F329" s="232"/>
      <c r="J329" s="221"/>
      <c r="L329" s="233"/>
      <c r="M329" s="275"/>
      <c r="N329" s="275"/>
    </row>
    <row r="330" spans="1:17" x14ac:dyDescent="0.25">
      <c r="A330" s="224">
        <v>117</v>
      </c>
      <c r="B330" s="224">
        <v>12907</v>
      </c>
      <c r="C330" s="224">
        <v>1</v>
      </c>
      <c r="D330" s="224">
        <v>2</v>
      </c>
      <c r="E330" s="224">
        <v>122</v>
      </c>
      <c r="F330" s="232">
        <v>25</v>
      </c>
      <c r="J330" s="221" t="s">
        <v>1424</v>
      </c>
      <c r="L330" s="233" t="s">
        <v>136</v>
      </c>
      <c r="M330" s="275">
        <v>9</v>
      </c>
      <c r="N330" s="275"/>
    </row>
    <row r="331" spans="1:17" x14ac:dyDescent="0.25">
      <c r="F331" s="232"/>
      <c r="J331" s="205"/>
      <c r="L331" s="233"/>
      <c r="M331" s="275"/>
      <c r="N331" s="275"/>
    </row>
    <row r="332" spans="1:17" x14ac:dyDescent="0.25">
      <c r="A332" s="224">
        <v>118</v>
      </c>
      <c r="B332" s="224">
        <v>531</v>
      </c>
      <c r="C332" s="224">
        <v>1</v>
      </c>
      <c r="D332" s="224">
        <v>2</v>
      </c>
      <c r="E332" s="224">
        <v>122</v>
      </c>
      <c r="F332" s="232"/>
      <c r="J332" s="205" t="s">
        <v>1425</v>
      </c>
      <c r="L332" s="233"/>
      <c r="M332" s="275"/>
      <c r="N332" s="275"/>
    </row>
    <row r="333" spans="1:17" x14ac:dyDescent="0.25">
      <c r="F333" s="232"/>
      <c r="J333" s="205"/>
      <c r="L333" s="233"/>
      <c r="M333" s="275"/>
      <c r="N333" s="275"/>
    </row>
    <row r="334" spans="1:17" ht="45" x14ac:dyDescent="0.25">
      <c r="A334" s="224">
        <v>119</v>
      </c>
      <c r="B334" s="224">
        <v>11045</v>
      </c>
      <c r="C334" s="224">
        <v>1</v>
      </c>
      <c r="D334" s="224">
        <v>2</v>
      </c>
      <c r="E334" s="224">
        <v>122</v>
      </c>
      <c r="F334" s="232"/>
      <c r="J334" s="221" t="s">
        <v>1426</v>
      </c>
      <c r="L334" s="233"/>
      <c r="M334" s="275"/>
      <c r="N334" s="275"/>
    </row>
    <row r="335" spans="1:17" x14ac:dyDescent="0.25">
      <c r="F335" s="232"/>
      <c r="J335" s="221"/>
      <c r="L335" s="233"/>
      <c r="M335" s="275"/>
      <c r="N335" s="275"/>
    </row>
    <row r="336" spans="1:17" x14ac:dyDescent="0.25">
      <c r="A336" s="224">
        <v>120</v>
      </c>
      <c r="B336" s="224">
        <v>11047</v>
      </c>
      <c r="C336" s="224">
        <v>1</v>
      </c>
      <c r="D336" s="224">
        <v>2</v>
      </c>
      <c r="E336" s="224">
        <v>122</v>
      </c>
      <c r="F336" s="232">
        <v>26</v>
      </c>
      <c r="J336" s="221" t="s">
        <v>1427</v>
      </c>
      <c r="L336" s="233" t="s">
        <v>136</v>
      </c>
      <c r="M336" s="275">
        <v>51</v>
      </c>
      <c r="N336" s="275"/>
    </row>
    <row r="337" spans="1:14" x14ac:dyDescent="0.25">
      <c r="F337" s="232"/>
      <c r="J337" s="221"/>
      <c r="L337" s="233"/>
      <c r="M337" s="275"/>
      <c r="N337" s="275"/>
    </row>
    <row r="338" spans="1:14" ht="60" x14ac:dyDescent="0.25">
      <c r="A338" s="224">
        <v>121</v>
      </c>
      <c r="B338" s="224">
        <v>532</v>
      </c>
      <c r="C338" s="224">
        <v>1</v>
      </c>
      <c r="D338" s="224">
        <v>2</v>
      </c>
      <c r="E338" s="224">
        <v>122</v>
      </c>
      <c r="F338" s="232"/>
      <c r="J338" s="221" t="s">
        <v>1428</v>
      </c>
      <c r="L338" s="233"/>
      <c r="M338" s="275"/>
      <c r="N338" s="275"/>
    </row>
    <row r="339" spans="1:14" x14ac:dyDescent="0.25">
      <c r="F339" s="232"/>
      <c r="J339" s="221"/>
      <c r="L339" s="233"/>
      <c r="M339" s="275"/>
      <c r="N339" s="275"/>
    </row>
    <row r="340" spans="1:14" x14ac:dyDescent="0.25">
      <c r="A340" s="224">
        <v>122</v>
      </c>
      <c r="B340" s="224">
        <v>3758</v>
      </c>
      <c r="C340" s="224">
        <v>1</v>
      </c>
      <c r="D340" s="224">
        <v>2</v>
      </c>
      <c r="E340" s="224">
        <v>122</v>
      </c>
      <c r="F340" s="232">
        <v>27</v>
      </c>
      <c r="J340" s="221" t="s">
        <v>1429</v>
      </c>
      <c r="L340" s="233" t="s">
        <v>136</v>
      </c>
      <c r="M340" s="275">
        <v>34</v>
      </c>
      <c r="N340" s="275"/>
    </row>
    <row r="341" spans="1:14" x14ac:dyDescent="0.25">
      <c r="F341" s="232"/>
      <c r="J341" s="205"/>
      <c r="L341" s="233"/>
      <c r="M341" s="275"/>
      <c r="N341" s="275"/>
    </row>
    <row r="342" spans="1:14" x14ac:dyDescent="0.25">
      <c r="A342" s="224">
        <v>123</v>
      </c>
      <c r="B342" s="224">
        <v>554</v>
      </c>
      <c r="C342" s="224">
        <v>1</v>
      </c>
      <c r="D342" s="224">
        <v>2</v>
      </c>
      <c r="E342" s="224">
        <v>122</v>
      </c>
      <c r="F342" s="232"/>
      <c r="J342" s="205" t="s">
        <v>1430</v>
      </c>
      <c r="L342" s="233"/>
      <c r="M342" s="275"/>
      <c r="N342" s="275"/>
    </row>
    <row r="343" spans="1:14" x14ac:dyDescent="0.25">
      <c r="F343" s="232"/>
      <c r="J343" s="205"/>
      <c r="L343" s="233"/>
      <c r="M343" s="275"/>
      <c r="N343" s="275"/>
    </row>
    <row r="344" spans="1:14" x14ac:dyDescent="0.25">
      <c r="A344" s="224">
        <v>124</v>
      </c>
      <c r="B344" s="224">
        <v>12908</v>
      </c>
      <c r="C344" s="224">
        <v>1</v>
      </c>
      <c r="D344" s="224">
        <v>2</v>
      </c>
      <c r="E344" s="224">
        <v>122</v>
      </c>
      <c r="F344" s="232"/>
      <c r="J344" s="221" t="s">
        <v>1431</v>
      </c>
      <c r="L344" s="233"/>
      <c r="M344" s="275"/>
      <c r="N344" s="275"/>
    </row>
    <row r="345" spans="1:14" x14ac:dyDescent="0.25">
      <c r="F345" s="232"/>
      <c r="J345" s="221"/>
      <c r="L345" s="233"/>
      <c r="M345" s="275"/>
      <c r="N345" s="275"/>
    </row>
    <row r="346" spans="1:14" x14ac:dyDescent="0.25">
      <c r="A346" s="224">
        <v>125</v>
      </c>
      <c r="B346" s="224">
        <v>12909</v>
      </c>
      <c r="C346" s="224">
        <v>1</v>
      </c>
      <c r="D346" s="224">
        <v>2</v>
      </c>
      <c r="E346" s="224">
        <v>122</v>
      </c>
      <c r="F346" s="232">
        <v>28</v>
      </c>
      <c r="J346" s="221" t="s">
        <v>1432</v>
      </c>
      <c r="L346" s="233" t="s">
        <v>347</v>
      </c>
      <c r="M346" s="275">
        <v>0.56000000000000005</v>
      </c>
      <c r="N346" s="275"/>
    </row>
    <row r="347" spans="1:14" x14ac:dyDescent="0.25">
      <c r="F347" s="232"/>
      <c r="J347" s="221"/>
      <c r="L347" s="233"/>
      <c r="M347" s="275"/>
      <c r="N347" s="275"/>
    </row>
    <row r="348" spans="1:14" x14ac:dyDescent="0.25">
      <c r="A348" s="224">
        <v>126</v>
      </c>
      <c r="B348" s="224">
        <v>12910</v>
      </c>
      <c r="C348" s="224">
        <v>1</v>
      </c>
      <c r="D348" s="224">
        <v>2</v>
      </c>
      <c r="E348" s="224">
        <v>122</v>
      </c>
      <c r="F348" s="232">
        <v>29</v>
      </c>
      <c r="J348" s="221" t="s">
        <v>1433</v>
      </c>
      <c r="L348" s="233" t="s">
        <v>347</v>
      </c>
      <c r="M348" s="275">
        <v>0.08</v>
      </c>
      <c r="N348" s="275"/>
    </row>
    <row r="349" spans="1:14" x14ac:dyDescent="0.25">
      <c r="F349" s="232"/>
      <c r="J349" s="221"/>
      <c r="L349" s="233"/>
      <c r="M349" s="275"/>
      <c r="N349" s="275"/>
    </row>
    <row r="350" spans="1:14" ht="30" x14ac:dyDescent="0.25">
      <c r="A350" s="224">
        <v>127</v>
      </c>
      <c r="B350" s="224">
        <v>7768</v>
      </c>
      <c r="C350" s="224">
        <v>1</v>
      </c>
      <c r="D350" s="224">
        <v>2</v>
      </c>
      <c r="E350" s="224">
        <v>122</v>
      </c>
      <c r="F350" s="232"/>
      <c r="J350" s="221" t="s">
        <v>1434</v>
      </c>
      <c r="L350" s="233"/>
      <c r="M350" s="275"/>
      <c r="N350" s="275"/>
    </row>
    <row r="351" spans="1:14" x14ac:dyDescent="0.25">
      <c r="F351" s="232"/>
      <c r="J351" s="221"/>
      <c r="L351" s="233"/>
      <c r="M351" s="275"/>
      <c r="N351" s="275"/>
    </row>
    <row r="352" spans="1:14" x14ac:dyDescent="0.25">
      <c r="A352" s="224">
        <v>128</v>
      </c>
      <c r="B352" s="224">
        <v>12132</v>
      </c>
      <c r="C352" s="224">
        <v>1</v>
      </c>
      <c r="D352" s="224">
        <v>2</v>
      </c>
      <c r="E352" s="224">
        <v>122</v>
      </c>
      <c r="F352" s="232">
        <v>30</v>
      </c>
      <c r="J352" s="221" t="s">
        <v>1432</v>
      </c>
      <c r="L352" s="233" t="s">
        <v>347</v>
      </c>
      <c r="M352" s="275">
        <v>0.2</v>
      </c>
      <c r="N352" s="275"/>
    </row>
    <row r="353" spans="1:16" x14ac:dyDescent="0.25">
      <c r="F353" s="232"/>
      <c r="J353" s="221"/>
      <c r="L353" s="233"/>
      <c r="M353" s="275"/>
      <c r="N353" s="275"/>
    </row>
    <row r="354" spans="1:16" x14ac:dyDescent="0.25">
      <c r="A354" s="224">
        <v>129</v>
      </c>
      <c r="B354" s="224">
        <v>7769</v>
      </c>
      <c r="C354" s="224">
        <v>1</v>
      </c>
      <c r="D354" s="224">
        <v>2</v>
      </c>
      <c r="E354" s="224">
        <v>122</v>
      </c>
      <c r="F354" s="232">
        <v>31</v>
      </c>
      <c r="J354" s="221" t="s">
        <v>1433</v>
      </c>
      <c r="L354" s="233" t="s">
        <v>347</v>
      </c>
      <c r="M354" s="275">
        <v>1.05</v>
      </c>
      <c r="N354" s="275"/>
    </row>
    <row r="355" spans="1:16" x14ac:dyDescent="0.25">
      <c r="F355" s="232"/>
      <c r="J355" s="221"/>
      <c r="L355" s="233"/>
      <c r="M355" s="275"/>
      <c r="N355" s="275"/>
    </row>
    <row r="356" spans="1:16" x14ac:dyDescent="0.25">
      <c r="A356" s="224">
        <v>130</v>
      </c>
      <c r="B356" s="224">
        <v>10887</v>
      </c>
      <c r="C356" s="224">
        <v>1</v>
      </c>
      <c r="D356" s="224">
        <v>2</v>
      </c>
      <c r="E356" s="224">
        <v>122</v>
      </c>
      <c r="F356" s="232">
        <v>32</v>
      </c>
      <c r="J356" s="221" t="s">
        <v>1435</v>
      </c>
      <c r="L356" s="233" t="s">
        <v>347</v>
      </c>
      <c r="M356" s="275">
        <v>1.77</v>
      </c>
      <c r="N356" s="275"/>
    </row>
    <row r="357" spans="1:16" x14ac:dyDescent="0.25">
      <c r="F357" s="232"/>
      <c r="J357" s="221"/>
      <c r="L357" s="233"/>
      <c r="M357" s="275"/>
      <c r="N357" s="275"/>
    </row>
    <row r="358" spans="1:16" x14ac:dyDescent="0.25">
      <c r="A358" s="224">
        <v>131</v>
      </c>
      <c r="B358" s="224">
        <v>12406</v>
      </c>
      <c r="C358" s="224">
        <v>1</v>
      </c>
      <c r="D358" s="224">
        <v>2</v>
      </c>
      <c r="E358" s="224">
        <v>122</v>
      </c>
      <c r="F358" s="232">
        <v>33</v>
      </c>
      <c r="J358" s="221" t="s">
        <v>1436</v>
      </c>
      <c r="L358" s="233" t="s">
        <v>347</v>
      </c>
      <c r="M358" s="275">
        <v>0.45</v>
      </c>
      <c r="N358" s="275"/>
    </row>
    <row r="359" spans="1:16" x14ac:dyDescent="0.25">
      <c r="F359" s="232"/>
      <c r="J359" s="221"/>
      <c r="L359" s="233"/>
      <c r="M359" s="275"/>
      <c r="N359" s="275"/>
    </row>
    <row r="360" spans="1:16" x14ac:dyDescent="0.25">
      <c r="A360" s="224">
        <v>132</v>
      </c>
      <c r="B360" s="224">
        <v>12407</v>
      </c>
      <c r="C360" s="224">
        <v>1</v>
      </c>
      <c r="D360" s="224">
        <v>2</v>
      </c>
      <c r="E360" s="224">
        <v>122</v>
      </c>
      <c r="F360" s="232">
        <v>34</v>
      </c>
      <c r="J360" s="221" t="s">
        <v>1437</v>
      </c>
      <c r="L360" s="233" t="s">
        <v>347</v>
      </c>
      <c r="M360" s="275">
        <v>0.64</v>
      </c>
      <c r="N360" s="275"/>
    </row>
    <row r="361" spans="1:16" x14ac:dyDescent="0.25">
      <c r="F361" s="232"/>
      <c r="J361" s="221"/>
      <c r="L361" s="233"/>
      <c r="M361" s="275"/>
      <c r="N361" s="275"/>
    </row>
    <row r="362" spans="1:16" x14ac:dyDescent="0.25">
      <c r="A362" s="224">
        <v>133</v>
      </c>
      <c r="B362" s="224">
        <v>10397</v>
      </c>
      <c r="C362" s="224">
        <v>1</v>
      </c>
      <c r="D362" s="224">
        <v>2</v>
      </c>
      <c r="E362" s="224">
        <v>123</v>
      </c>
      <c r="F362" s="232"/>
      <c r="J362" s="221" t="s">
        <v>1438</v>
      </c>
      <c r="L362" s="233"/>
      <c r="M362" s="275"/>
      <c r="N362" s="275"/>
    </row>
    <row r="363" spans="1:16" x14ac:dyDescent="0.25">
      <c r="F363" s="232"/>
      <c r="J363" s="221"/>
      <c r="L363" s="233"/>
      <c r="M363" s="275"/>
      <c r="N363" s="275"/>
    </row>
    <row r="364" spans="1:16" x14ac:dyDescent="0.25">
      <c r="A364" s="224">
        <v>134</v>
      </c>
      <c r="B364" s="224">
        <v>10398</v>
      </c>
      <c r="C364" s="224">
        <v>1</v>
      </c>
      <c r="D364" s="224">
        <v>2</v>
      </c>
      <c r="E364" s="224">
        <v>123</v>
      </c>
      <c r="F364" s="232">
        <v>35</v>
      </c>
      <c r="J364" s="221" t="s">
        <v>1439</v>
      </c>
      <c r="L364" s="233" t="s">
        <v>66</v>
      </c>
      <c r="M364" s="275">
        <v>30</v>
      </c>
      <c r="N364" s="275"/>
    </row>
    <row r="365" spans="1:16" x14ac:dyDescent="0.25">
      <c r="F365" s="232"/>
      <c r="J365" s="205"/>
      <c r="L365" s="233"/>
      <c r="M365" s="275"/>
      <c r="N365" s="275"/>
    </row>
    <row r="366" spans="1:16" s="242" customFormat="1" x14ac:dyDescent="0.25">
      <c r="A366" s="236"/>
      <c r="B366" s="236"/>
      <c r="C366" s="236"/>
      <c r="D366" s="236"/>
      <c r="E366" s="236"/>
      <c r="F366" s="237"/>
      <c r="G366" s="238"/>
      <c r="H366" s="238"/>
      <c r="I366" s="238"/>
      <c r="J366" s="211" t="s">
        <v>2132</v>
      </c>
      <c r="K366" s="239"/>
      <c r="L366" s="228"/>
      <c r="M366" s="300"/>
      <c r="N366" s="300"/>
      <c r="O366" s="240"/>
      <c r="P366" s="322"/>
    </row>
    <row r="367" spans="1:16" x14ac:dyDescent="0.25">
      <c r="F367" s="232"/>
      <c r="J367" s="205"/>
      <c r="L367" s="233"/>
      <c r="M367" s="275"/>
      <c r="N367" s="275"/>
    </row>
    <row r="368" spans="1:16" s="242" customFormat="1" x14ac:dyDescent="0.25">
      <c r="A368" s="236"/>
      <c r="B368" s="236"/>
      <c r="C368" s="236"/>
      <c r="D368" s="236"/>
      <c r="E368" s="236"/>
      <c r="F368" s="247"/>
      <c r="J368" s="207"/>
      <c r="L368" s="248"/>
      <c r="M368" s="302"/>
      <c r="N368" s="302"/>
      <c r="O368" s="241"/>
      <c r="P368" s="322"/>
    </row>
    <row r="369" spans="1:16" x14ac:dyDescent="0.25">
      <c r="F369" s="225"/>
      <c r="G369" s="226"/>
      <c r="H369" s="226"/>
      <c r="I369" s="227"/>
      <c r="J369" s="206"/>
      <c r="K369" s="226"/>
      <c r="L369" s="228"/>
      <c r="M369" s="314"/>
      <c r="N369" s="300"/>
      <c r="O369" s="229"/>
      <c r="P369" s="320"/>
    </row>
    <row r="370" spans="1:16" x14ac:dyDescent="0.25">
      <c r="F370" s="232"/>
      <c r="J370" s="205"/>
      <c r="L370" s="233"/>
      <c r="M370" s="275"/>
      <c r="N370" s="275"/>
    </row>
    <row r="371" spans="1:16" x14ac:dyDescent="0.25">
      <c r="A371" s="224">
        <v>52</v>
      </c>
      <c r="B371" s="224">
        <v>149</v>
      </c>
      <c r="C371" s="224">
        <v>1</v>
      </c>
      <c r="D371" s="224">
        <v>2</v>
      </c>
      <c r="E371" s="224">
        <v>117</v>
      </c>
      <c r="F371" s="232"/>
      <c r="J371" s="205" t="s">
        <v>1363</v>
      </c>
      <c r="L371" s="233"/>
      <c r="M371" s="275"/>
      <c r="N371" s="275"/>
    </row>
    <row r="372" spans="1:16" x14ac:dyDescent="0.25">
      <c r="F372" s="232"/>
      <c r="J372" s="205"/>
      <c r="L372" s="233"/>
      <c r="M372" s="275"/>
      <c r="N372" s="275"/>
    </row>
    <row r="373" spans="1:16" x14ac:dyDescent="0.25">
      <c r="A373" s="224">
        <v>53</v>
      </c>
      <c r="B373" s="224">
        <v>150</v>
      </c>
      <c r="C373" s="224">
        <v>1</v>
      </c>
      <c r="D373" s="224">
        <v>2</v>
      </c>
      <c r="E373" s="224">
        <v>117</v>
      </c>
      <c r="F373" s="232"/>
      <c r="J373" s="205" t="s">
        <v>1364</v>
      </c>
      <c r="L373" s="233"/>
      <c r="M373" s="275"/>
      <c r="N373" s="275"/>
    </row>
    <row r="374" spans="1:16" x14ac:dyDescent="0.25">
      <c r="F374" s="232"/>
      <c r="J374" s="205"/>
      <c r="L374" s="233"/>
      <c r="M374" s="275"/>
      <c r="N374" s="275"/>
    </row>
    <row r="375" spans="1:16" x14ac:dyDescent="0.25">
      <c r="A375" s="224">
        <v>5</v>
      </c>
      <c r="B375" s="224">
        <v>3627</v>
      </c>
      <c r="C375" s="224">
        <v>1</v>
      </c>
      <c r="D375" s="224">
        <v>1</v>
      </c>
      <c r="E375" s="224">
        <v>112</v>
      </c>
      <c r="F375" s="232"/>
      <c r="J375" s="205" t="s">
        <v>2134</v>
      </c>
      <c r="L375" s="233"/>
      <c r="M375" s="275"/>
      <c r="N375" s="275"/>
    </row>
    <row r="376" spans="1:16" x14ac:dyDescent="0.25">
      <c r="F376" s="232"/>
      <c r="J376" s="205"/>
      <c r="L376" s="233"/>
      <c r="M376" s="275" t="s">
        <v>2135</v>
      </c>
      <c r="N376" s="275"/>
    </row>
    <row r="377" spans="1:16" x14ac:dyDescent="0.25">
      <c r="A377" s="224">
        <v>6</v>
      </c>
      <c r="B377" s="224">
        <v>6692</v>
      </c>
      <c r="C377" s="224">
        <v>1</v>
      </c>
      <c r="D377" s="224">
        <v>1</v>
      </c>
      <c r="E377" s="224">
        <v>112</v>
      </c>
      <c r="F377" s="232"/>
      <c r="G377" s="231">
        <v>19</v>
      </c>
      <c r="J377" s="221" t="s">
        <v>2137</v>
      </c>
      <c r="L377" s="233"/>
      <c r="M377" s="234">
        <v>117</v>
      </c>
      <c r="N377" s="275"/>
    </row>
    <row r="378" spans="1:16" x14ac:dyDescent="0.25">
      <c r="F378" s="232"/>
      <c r="J378" s="221"/>
      <c r="L378" s="233"/>
      <c r="M378" s="234"/>
      <c r="N378" s="275"/>
    </row>
    <row r="379" spans="1:16" x14ac:dyDescent="0.25">
      <c r="A379" s="224">
        <v>7</v>
      </c>
      <c r="B379" s="224">
        <v>6693</v>
      </c>
      <c r="C379" s="224">
        <v>1</v>
      </c>
      <c r="D379" s="224">
        <v>1</v>
      </c>
      <c r="E379" s="224">
        <v>112</v>
      </c>
      <c r="F379" s="232"/>
      <c r="G379" s="231">
        <v>66</v>
      </c>
      <c r="J379" s="221" t="s">
        <v>2137</v>
      </c>
      <c r="L379" s="233"/>
      <c r="M379" s="234">
        <v>118</v>
      </c>
      <c r="N379" s="275"/>
    </row>
    <row r="380" spans="1:16" x14ac:dyDescent="0.25">
      <c r="F380" s="232"/>
      <c r="J380" s="221"/>
      <c r="L380" s="233"/>
      <c r="M380" s="234"/>
      <c r="N380" s="275"/>
    </row>
    <row r="381" spans="1:16" x14ac:dyDescent="0.25">
      <c r="A381" s="224">
        <v>8</v>
      </c>
      <c r="B381" s="224">
        <v>6694</v>
      </c>
      <c r="C381" s="224">
        <v>1</v>
      </c>
      <c r="D381" s="224">
        <v>1</v>
      </c>
      <c r="E381" s="224">
        <v>112</v>
      </c>
      <c r="F381" s="232"/>
      <c r="G381" s="231">
        <v>66</v>
      </c>
      <c r="J381" s="221" t="s">
        <v>2137</v>
      </c>
      <c r="L381" s="233"/>
      <c r="M381" s="234">
        <v>119</v>
      </c>
      <c r="N381" s="275"/>
    </row>
    <row r="382" spans="1:16" x14ac:dyDescent="0.25">
      <c r="F382" s="232"/>
      <c r="J382" s="221"/>
      <c r="L382" s="233"/>
      <c r="M382" s="234"/>
      <c r="N382" s="275"/>
    </row>
    <row r="383" spans="1:16" x14ac:dyDescent="0.25">
      <c r="A383" s="224">
        <v>6</v>
      </c>
      <c r="B383" s="224">
        <v>6692</v>
      </c>
      <c r="C383" s="224">
        <v>1</v>
      </c>
      <c r="D383" s="224">
        <v>1</v>
      </c>
      <c r="E383" s="224">
        <v>112</v>
      </c>
      <c r="F383" s="232"/>
      <c r="G383" s="231">
        <v>19</v>
      </c>
      <c r="J383" s="221" t="s">
        <v>2137</v>
      </c>
      <c r="L383" s="233"/>
      <c r="M383" s="234">
        <v>120</v>
      </c>
      <c r="N383" s="275"/>
    </row>
    <row r="384" spans="1:16" x14ac:dyDescent="0.25">
      <c r="F384" s="232"/>
      <c r="J384" s="221"/>
      <c r="L384" s="233"/>
      <c r="M384" s="234"/>
      <c r="N384" s="275"/>
    </row>
    <row r="385" spans="1:14" x14ac:dyDescent="0.25">
      <c r="A385" s="224">
        <v>7</v>
      </c>
      <c r="B385" s="224">
        <v>6693</v>
      </c>
      <c r="C385" s="224">
        <v>1</v>
      </c>
      <c r="D385" s="224">
        <v>1</v>
      </c>
      <c r="E385" s="224">
        <v>112</v>
      </c>
      <c r="F385" s="232"/>
      <c r="G385" s="231">
        <v>66</v>
      </c>
      <c r="J385" s="221" t="s">
        <v>2137</v>
      </c>
      <c r="L385" s="233"/>
      <c r="M385" s="234">
        <v>121</v>
      </c>
      <c r="N385" s="275"/>
    </row>
    <row r="386" spans="1:14" x14ac:dyDescent="0.25">
      <c r="F386" s="232"/>
      <c r="J386" s="221"/>
      <c r="L386" s="233"/>
      <c r="M386" s="234"/>
      <c r="N386" s="275"/>
    </row>
    <row r="387" spans="1:14" x14ac:dyDescent="0.25">
      <c r="A387" s="224">
        <v>8</v>
      </c>
      <c r="B387" s="224">
        <v>6694</v>
      </c>
      <c r="C387" s="224">
        <v>1</v>
      </c>
      <c r="D387" s="224">
        <v>1</v>
      </c>
      <c r="E387" s="224">
        <v>112</v>
      </c>
      <c r="F387" s="232"/>
      <c r="G387" s="231">
        <v>66</v>
      </c>
      <c r="J387" s="221" t="s">
        <v>2137</v>
      </c>
      <c r="L387" s="233"/>
      <c r="M387" s="234">
        <v>122</v>
      </c>
      <c r="N387" s="275"/>
    </row>
    <row r="388" spans="1:14" x14ac:dyDescent="0.25">
      <c r="A388" s="224">
        <v>9</v>
      </c>
      <c r="B388" s="224">
        <v>6695</v>
      </c>
      <c r="C388" s="224">
        <v>1</v>
      </c>
      <c r="D388" s="224">
        <v>1</v>
      </c>
      <c r="E388" s="224">
        <v>112</v>
      </c>
      <c r="F388" s="232"/>
      <c r="G388" s="231">
        <v>66</v>
      </c>
      <c r="J388" s="221"/>
      <c r="L388" s="233"/>
      <c r="M388" s="234"/>
      <c r="N388" s="275"/>
    </row>
    <row r="389" spans="1:14" x14ac:dyDescent="0.25">
      <c r="A389" s="224">
        <v>8</v>
      </c>
      <c r="B389" s="224">
        <v>6694</v>
      </c>
      <c r="C389" s="224">
        <v>1</v>
      </c>
      <c r="D389" s="224">
        <v>1</v>
      </c>
      <c r="E389" s="224">
        <v>112</v>
      </c>
      <c r="F389" s="232"/>
      <c r="G389" s="231">
        <v>66</v>
      </c>
      <c r="J389" s="221" t="s">
        <v>2137</v>
      </c>
      <c r="L389" s="233"/>
      <c r="M389" s="234">
        <v>123</v>
      </c>
      <c r="N389" s="275"/>
    </row>
    <row r="390" spans="1:14" x14ac:dyDescent="0.25">
      <c r="F390" s="232"/>
      <c r="J390" s="205"/>
      <c r="L390" s="233"/>
      <c r="M390" s="275"/>
      <c r="N390" s="275"/>
    </row>
    <row r="391" spans="1:14" x14ac:dyDescent="0.25">
      <c r="A391" s="224">
        <v>10</v>
      </c>
      <c r="B391" s="224">
        <v>9969</v>
      </c>
      <c r="C391" s="224">
        <v>1</v>
      </c>
      <c r="D391" s="224">
        <v>1</v>
      </c>
      <c r="E391" s="224">
        <v>112</v>
      </c>
      <c r="F391" s="232"/>
      <c r="J391" s="205"/>
      <c r="L391" s="233"/>
      <c r="M391" s="275"/>
      <c r="N391" s="275"/>
    </row>
    <row r="392" spans="1:14" x14ac:dyDescent="0.25">
      <c r="F392" s="232"/>
      <c r="J392" s="205"/>
      <c r="L392" s="233"/>
      <c r="M392" s="275"/>
      <c r="N392" s="275"/>
    </row>
    <row r="393" spans="1:14" x14ac:dyDescent="0.25">
      <c r="A393" s="224">
        <v>11</v>
      </c>
      <c r="B393" s="224">
        <v>9970</v>
      </c>
      <c r="C393" s="224">
        <v>1</v>
      </c>
      <c r="D393" s="224">
        <v>1</v>
      </c>
      <c r="E393" s="224">
        <v>112</v>
      </c>
      <c r="F393" s="232"/>
      <c r="J393" s="205"/>
      <c r="L393" s="233"/>
      <c r="M393" s="275"/>
      <c r="N393" s="275"/>
    </row>
    <row r="394" spans="1:14" x14ac:dyDescent="0.25">
      <c r="F394" s="232"/>
      <c r="J394" s="205"/>
      <c r="L394" s="233"/>
      <c r="M394" s="275"/>
      <c r="N394" s="275"/>
    </row>
    <row r="395" spans="1:14" x14ac:dyDescent="0.25">
      <c r="A395" s="224">
        <v>12</v>
      </c>
      <c r="B395" s="224">
        <v>9971</v>
      </c>
      <c r="C395" s="224">
        <v>1</v>
      </c>
      <c r="D395" s="224">
        <v>1</v>
      </c>
      <c r="E395" s="224">
        <v>112</v>
      </c>
      <c r="F395" s="232"/>
      <c r="J395" s="205"/>
      <c r="L395" s="233"/>
      <c r="M395" s="275"/>
      <c r="N395" s="275"/>
    </row>
    <row r="396" spans="1:14" x14ac:dyDescent="0.25">
      <c r="F396" s="232"/>
      <c r="J396" s="205"/>
      <c r="L396" s="233"/>
      <c r="M396" s="275"/>
      <c r="N396" s="275"/>
    </row>
    <row r="397" spans="1:14" x14ac:dyDescent="0.25">
      <c r="A397" s="224">
        <v>13</v>
      </c>
      <c r="B397" s="224">
        <v>9972</v>
      </c>
      <c r="C397" s="224">
        <v>1</v>
      </c>
      <c r="D397" s="224">
        <v>1</v>
      </c>
      <c r="E397" s="224">
        <v>112</v>
      </c>
      <c r="F397" s="232"/>
      <c r="J397" s="205"/>
      <c r="L397" s="233"/>
      <c r="M397" s="275"/>
      <c r="N397" s="275"/>
    </row>
    <row r="398" spans="1:14" x14ac:dyDescent="0.25">
      <c r="A398" s="224">
        <v>9</v>
      </c>
      <c r="B398" s="224">
        <v>6695</v>
      </c>
      <c r="C398" s="224">
        <v>1</v>
      </c>
      <c r="D398" s="224">
        <v>1</v>
      </c>
      <c r="E398" s="224">
        <v>112</v>
      </c>
      <c r="F398" s="232"/>
      <c r="G398" s="231">
        <v>66</v>
      </c>
      <c r="J398" s="205"/>
      <c r="L398" s="233"/>
      <c r="M398" s="275"/>
      <c r="N398" s="275"/>
    </row>
    <row r="399" spans="1:14" x14ac:dyDescent="0.25">
      <c r="F399" s="232"/>
      <c r="J399" s="205"/>
      <c r="L399" s="233"/>
      <c r="M399" s="275"/>
      <c r="N399" s="275"/>
    </row>
    <row r="400" spans="1:14" x14ac:dyDescent="0.25">
      <c r="A400" s="224">
        <v>10</v>
      </c>
      <c r="B400" s="224">
        <v>9969</v>
      </c>
      <c r="C400" s="224">
        <v>1</v>
      </c>
      <c r="D400" s="224">
        <v>1</v>
      </c>
      <c r="E400" s="224">
        <v>112</v>
      </c>
      <c r="F400" s="232"/>
      <c r="J400" s="205"/>
      <c r="L400" s="233"/>
      <c r="M400" s="275"/>
      <c r="N400" s="275"/>
    </row>
    <row r="401" spans="1:14" x14ac:dyDescent="0.25">
      <c r="F401" s="232"/>
      <c r="J401" s="205"/>
      <c r="L401" s="233"/>
      <c r="M401" s="275"/>
      <c r="N401" s="275"/>
    </row>
    <row r="402" spans="1:14" x14ac:dyDescent="0.25">
      <c r="A402" s="224">
        <v>11</v>
      </c>
      <c r="B402" s="224">
        <v>9970</v>
      </c>
      <c r="C402" s="224">
        <v>1</v>
      </c>
      <c r="D402" s="224">
        <v>1</v>
      </c>
      <c r="E402" s="224">
        <v>112</v>
      </c>
      <c r="F402" s="232"/>
      <c r="J402" s="205"/>
      <c r="L402" s="233"/>
      <c r="M402" s="275"/>
      <c r="N402" s="275"/>
    </row>
    <row r="403" spans="1:14" x14ac:dyDescent="0.25">
      <c r="F403" s="232"/>
      <c r="J403" s="205"/>
      <c r="L403" s="233"/>
      <c r="M403" s="275"/>
      <c r="N403" s="275"/>
    </row>
    <row r="404" spans="1:14" x14ac:dyDescent="0.25">
      <c r="A404" s="224">
        <v>9</v>
      </c>
      <c r="B404" s="224">
        <v>6695</v>
      </c>
      <c r="C404" s="224">
        <v>1</v>
      </c>
      <c r="D404" s="224">
        <v>1</v>
      </c>
      <c r="E404" s="224">
        <v>112</v>
      </c>
      <c r="F404" s="232"/>
      <c r="G404" s="231">
        <v>66</v>
      </c>
      <c r="J404" s="205"/>
      <c r="L404" s="233"/>
      <c r="M404" s="275"/>
      <c r="N404" s="275"/>
    </row>
    <row r="405" spans="1:14" x14ac:dyDescent="0.25">
      <c r="F405" s="232"/>
      <c r="J405" s="205"/>
      <c r="L405" s="233"/>
      <c r="M405" s="275"/>
      <c r="N405" s="275"/>
    </row>
    <row r="406" spans="1:14" x14ac:dyDescent="0.25">
      <c r="A406" s="224">
        <v>10</v>
      </c>
      <c r="B406" s="224">
        <v>9969</v>
      </c>
      <c r="C406" s="224">
        <v>1</v>
      </c>
      <c r="D406" s="224">
        <v>1</v>
      </c>
      <c r="E406" s="224">
        <v>112</v>
      </c>
      <c r="F406" s="232"/>
      <c r="J406" s="205"/>
      <c r="L406" s="233"/>
      <c r="M406" s="275"/>
      <c r="N406" s="275"/>
    </row>
    <row r="407" spans="1:14" x14ac:dyDescent="0.25">
      <c r="F407" s="232"/>
      <c r="J407" s="205"/>
      <c r="L407" s="233"/>
      <c r="M407" s="275"/>
      <c r="N407" s="275"/>
    </row>
    <row r="408" spans="1:14" x14ac:dyDescent="0.25">
      <c r="A408" s="224">
        <v>11</v>
      </c>
      <c r="B408" s="224">
        <v>9970</v>
      </c>
      <c r="C408" s="224">
        <v>1</v>
      </c>
      <c r="D408" s="224">
        <v>1</v>
      </c>
      <c r="E408" s="224">
        <v>112</v>
      </c>
      <c r="F408" s="232"/>
      <c r="J408" s="205"/>
      <c r="L408" s="233"/>
      <c r="M408" s="275"/>
      <c r="N408" s="275"/>
    </row>
    <row r="409" spans="1:14" x14ac:dyDescent="0.25">
      <c r="F409" s="232"/>
      <c r="J409" s="205"/>
      <c r="L409" s="233"/>
      <c r="M409" s="275"/>
      <c r="N409" s="275"/>
    </row>
    <row r="410" spans="1:14" x14ac:dyDescent="0.25">
      <c r="A410" s="224">
        <v>12</v>
      </c>
      <c r="B410" s="224">
        <v>9971</v>
      </c>
      <c r="C410" s="224">
        <v>1</v>
      </c>
      <c r="D410" s="224">
        <v>1</v>
      </c>
      <c r="E410" s="224">
        <v>112</v>
      </c>
      <c r="F410" s="232"/>
      <c r="J410" s="205"/>
      <c r="L410" s="233"/>
      <c r="M410" s="275"/>
      <c r="N410" s="275"/>
    </row>
    <row r="411" spans="1:14" x14ac:dyDescent="0.25">
      <c r="F411" s="232"/>
      <c r="J411" s="205"/>
      <c r="L411" s="233"/>
      <c r="M411" s="275"/>
      <c r="N411" s="275"/>
    </row>
    <row r="412" spans="1:14" x14ac:dyDescent="0.25">
      <c r="A412" s="224">
        <v>13</v>
      </c>
      <c r="B412" s="224">
        <v>9972</v>
      </c>
      <c r="C412" s="224">
        <v>1</v>
      </c>
      <c r="D412" s="224">
        <v>1</v>
      </c>
      <c r="E412" s="224">
        <v>112</v>
      </c>
      <c r="F412" s="232"/>
      <c r="J412" s="205"/>
      <c r="L412" s="233"/>
      <c r="M412" s="275"/>
      <c r="N412" s="275"/>
    </row>
    <row r="413" spans="1:14" x14ac:dyDescent="0.25">
      <c r="A413" s="224">
        <v>9</v>
      </c>
      <c r="B413" s="224">
        <v>6695</v>
      </c>
      <c r="C413" s="224">
        <v>1</v>
      </c>
      <c r="D413" s="224">
        <v>1</v>
      </c>
      <c r="E413" s="224">
        <v>112</v>
      </c>
      <c r="F413" s="232"/>
      <c r="G413" s="231">
        <v>66</v>
      </c>
      <c r="J413" s="205"/>
      <c r="L413" s="233"/>
      <c r="M413" s="275"/>
      <c r="N413" s="275"/>
    </row>
    <row r="414" spans="1:14" x14ac:dyDescent="0.25">
      <c r="F414" s="232"/>
      <c r="J414" s="205"/>
      <c r="L414" s="233"/>
      <c r="M414" s="275"/>
      <c r="N414" s="275"/>
    </row>
    <row r="415" spans="1:14" x14ac:dyDescent="0.25">
      <c r="A415" s="224">
        <v>10</v>
      </c>
      <c r="B415" s="224">
        <v>9969</v>
      </c>
      <c r="C415" s="224">
        <v>1</v>
      </c>
      <c r="D415" s="224">
        <v>1</v>
      </c>
      <c r="E415" s="224">
        <v>112</v>
      </c>
      <c r="F415" s="232"/>
      <c r="J415" s="205"/>
      <c r="L415" s="233"/>
      <c r="M415" s="275"/>
      <c r="N415" s="275"/>
    </row>
    <row r="416" spans="1:14" x14ac:dyDescent="0.25">
      <c r="A416" s="224">
        <v>12</v>
      </c>
      <c r="B416" s="224">
        <v>9971</v>
      </c>
      <c r="C416" s="224">
        <v>1</v>
      </c>
      <c r="D416" s="224">
        <v>1</v>
      </c>
      <c r="E416" s="224">
        <v>112</v>
      </c>
      <c r="F416" s="232"/>
      <c r="J416" s="205"/>
      <c r="L416" s="233"/>
      <c r="M416" s="275"/>
      <c r="N416" s="275"/>
    </row>
    <row r="417" spans="1:16" x14ac:dyDescent="0.25">
      <c r="F417" s="232"/>
      <c r="J417" s="205"/>
      <c r="L417" s="233"/>
      <c r="M417" s="275"/>
      <c r="N417" s="275"/>
    </row>
    <row r="418" spans="1:16" x14ac:dyDescent="0.25">
      <c r="F418" s="232"/>
      <c r="J418" s="205"/>
      <c r="L418" s="233"/>
      <c r="M418" s="275"/>
      <c r="N418" s="275"/>
    </row>
    <row r="419" spans="1:16" s="242" customFormat="1" x14ac:dyDescent="0.25">
      <c r="A419" s="236"/>
      <c r="B419" s="236"/>
      <c r="C419" s="236"/>
      <c r="D419" s="236"/>
      <c r="E419" s="236"/>
      <c r="F419" s="237"/>
      <c r="G419" s="238"/>
      <c r="H419" s="238"/>
      <c r="I419" s="238"/>
      <c r="J419" s="211" t="s">
        <v>2139</v>
      </c>
      <c r="K419" s="239"/>
      <c r="L419" s="228"/>
      <c r="M419" s="300"/>
      <c r="N419" s="300"/>
      <c r="O419" s="240"/>
      <c r="P419" s="322"/>
    </row>
    <row r="420" spans="1:16" x14ac:dyDescent="0.25">
      <c r="J420" s="203"/>
    </row>
    <row r="421" spans="1:16" x14ac:dyDescent="0.25">
      <c r="J421" s="203"/>
    </row>
    <row r="422" spans="1:16" x14ac:dyDescent="0.25">
      <c r="F422" s="225"/>
      <c r="G422" s="226"/>
      <c r="H422" s="226"/>
      <c r="I422" s="227"/>
      <c r="J422" s="206"/>
      <c r="K422" s="226"/>
      <c r="L422" s="228"/>
      <c r="M422" s="314"/>
      <c r="N422" s="300"/>
      <c r="O422" s="229"/>
      <c r="P422" s="320"/>
    </row>
    <row r="423" spans="1:16" x14ac:dyDescent="0.25">
      <c r="A423" s="224">
        <v>136</v>
      </c>
      <c r="B423" s="224">
        <v>586</v>
      </c>
      <c r="C423" s="224">
        <v>1</v>
      </c>
      <c r="D423" s="224">
        <v>3</v>
      </c>
      <c r="E423" s="224">
        <v>125</v>
      </c>
      <c r="F423" s="232"/>
      <c r="J423" s="205" t="s">
        <v>2130</v>
      </c>
      <c r="L423" s="233"/>
      <c r="M423" s="275"/>
      <c r="N423" s="275"/>
    </row>
    <row r="424" spans="1:16" x14ac:dyDescent="0.25">
      <c r="F424" s="232"/>
      <c r="J424" s="205"/>
      <c r="L424" s="233"/>
      <c r="M424" s="275"/>
      <c r="N424" s="275"/>
    </row>
    <row r="425" spans="1:16" x14ac:dyDescent="0.25">
      <c r="A425" s="224">
        <v>137</v>
      </c>
      <c r="B425" s="224">
        <v>11014</v>
      </c>
      <c r="C425" s="224">
        <v>1</v>
      </c>
      <c r="D425" s="224">
        <v>3</v>
      </c>
      <c r="E425" s="224">
        <v>125</v>
      </c>
      <c r="F425" s="232"/>
      <c r="J425" s="205" t="s">
        <v>1316</v>
      </c>
      <c r="L425" s="233"/>
      <c r="M425" s="275"/>
      <c r="N425" s="275"/>
    </row>
    <row r="426" spans="1:16" x14ac:dyDescent="0.25">
      <c r="F426" s="232"/>
      <c r="J426" s="205"/>
      <c r="L426" s="233"/>
      <c r="M426" s="275"/>
      <c r="N426" s="275"/>
    </row>
    <row r="427" spans="1:16" x14ac:dyDescent="0.25">
      <c r="A427" s="224">
        <v>138</v>
      </c>
      <c r="B427" s="224">
        <v>587</v>
      </c>
      <c r="C427" s="224">
        <v>1</v>
      </c>
      <c r="D427" s="224">
        <v>3</v>
      </c>
      <c r="E427" s="224">
        <v>125</v>
      </c>
      <c r="F427" s="232"/>
      <c r="J427" s="205" t="s">
        <v>1440</v>
      </c>
      <c r="L427" s="233"/>
      <c r="M427" s="275"/>
      <c r="N427" s="275"/>
    </row>
    <row r="428" spans="1:16" x14ac:dyDescent="0.25">
      <c r="F428" s="232"/>
      <c r="J428" s="205"/>
      <c r="L428" s="233"/>
      <c r="M428" s="275"/>
      <c r="N428" s="275"/>
    </row>
    <row r="429" spans="1:16" x14ac:dyDescent="0.25">
      <c r="A429" s="224">
        <v>139</v>
      </c>
      <c r="B429" s="224">
        <v>588</v>
      </c>
      <c r="C429" s="224">
        <v>1</v>
      </c>
      <c r="D429" s="224">
        <v>3</v>
      </c>
      <c r="E429" s="224">
        <v>125</v>
      </c>
      <c r="F429" s="232"/>
      <c r="J429" s="205" t="s">
        <v>1441</v>
      </c>
      <c r="L429" s="233"/>
      <c r="M429" s="275"/>
      <c r="N429" s="275"/>
    </row>
    <row r="430" spans="1:16" x14ac:dyDescent="0.25">
      <c r="F430" s="232"/>
      <c r="J430" s="205"/>
      <c r="L430" s="233"/>
      <c r="M430" s="275"/>
      <c r="N430" s="275"/>
    </row>
    <row r="431" spans="1:16" x14ac:dyDescent="0.25">
      <c r="A431" s="224">
        <v>140</v>
      </c>
      <c r="B431" s="224">
        <v>3629</v>
      </c>
      <c r="C431" s="224">
        <v>1</v>
      </c>
      <c r="D431" s="224">
        <v>3</v>
      </c>
      <c r="E431" s="224">
        <v>125</v>
      </c>
      <c r="F431" s="232"/>
      <c r="J431" s="205" t="s">
        <v>1319</v>
      </c>
      <c r="L431" s="233"/>
      <c r="M431" s="275"/>
      <c r="N431" s="275"/>
    </row>
    <row r="432" spans="1:16" x14ac:dyDescent="0.25">
      <c r="F432" s="232"/>
      <c r="J432" s="205"/>
      <c r="L432" s="233"/>
      <c r="M432" s="275"/>
      <c r="N432" s="275"/>
    </row>
    <row r="433" spans="1:14" ht="30" x14ac:dyDescent="0.25">
      <c r="A433" s="224">
        <v>141</v>
      </c>
      <c r="B433" s="224">
        <v>6746</v>
      </c>
      <c r="C433" s="224">
        <v>1</v>
      </c>
      <c r="D433" s="224">
        <v>3</v>
      </c>
      <c r="E433" s="224">
        <v>125</v>
      </c>
      <c r="F433" s="232"/>
      <c r="G433" s="231">
        <v>19</v>
      </c>
      <c r="J433" s="221" t="s">
        <v>1320</v>
      </c>
      <c r="L433" s="233"/>
      <c r="M433" s="275"/>
      <c r="N433" s="275"/>
    </row>
    <row r="434" spans="1:14" x14ac:dyDescent="0.25">
      <c r="F434" s="232"/>
      <c r="J434" s="205"/>
      <c r="L434" s="233"/>
      <c r="M434" s="275"/>
      <c r="N434" s="275"/>
    </row>
    <row r="435" spans="1:14" x14ac:dyDescent="0.25">
      <c r="A435" s="224">
        <v>142</v>
      </c>
      <c r="B435" s="224">
        <v>6749</v>
      </c>
      <c r="C435" s="224">
        <v>1</v>
      </c>
      <c r="D435" s="224">
        <v>3</v>
      </c>
      <c r="E435" s="224">
        <v>125</v>
      </c>
      <c r="F435" s="232"/>
      <c r="J435" s="205" t="s">
        <v>1321</v>
      </c>
      <c r="L435" s="233"/>
      <c r="M435" s="275"/>
      <c r="N435" s="275"/>
    </row>
    <row r="436" spans="1:14" x14ac:dyDescent="0.25">
      <c r="F436" s="232"/>
      <c r="J436" s="205"/>
      <c r="L436" s="233"/>
      <c r="M436" s="275"/>
      <c r="N436" s="275"/>
    </row>
    <row r="437" spans="1:14" x14ac:dyDescent="0.25">
      <c r="A437" s="224">
        <v>143</v>
      </c>
      <c r="B437" s="224">
        <v>6750</v>
      </c>
      <c r="C437" s="224">
        <v>1</v>
      </c>
      <c r="D437" s="224">
        <v>3</v>
      </c>
      <c r="E437" s="224">
        <v>125</v>
      </c>
      <c r="F437" s="232"/>
      <c r="J437" s="221" t="s">
        <v>1442</v>
      </c>
      <c r="L437" s="233"/>
      <c r="M437" s="275"/>
      <c r="N437" s="275"/>
    </row>
    <row r="438" spans="1:14" x14ac:dyDescent="0.25">
      <c r="F438" s="232"/>
      <c r="J438" s="221"/>
      <c r="L438" s="233"/>
      <c r="M438" s="275"/>
      <c r="N438" s="275"/>
    </row>
    <row r="439" spans="1:14" ht="45" x14ac:dyDescent="0.25">
      <c r="A439" s="224">
        <v>144</v>
      </c>
      <c r="B439" s="224">
        <v>6751</v>
      </c>
      <c r="C439" s="224">
        <v>1</v>
      </c>
      <c r="D439" s="224">
        <v>3</v>
      </c>
      <c r="E439" s="224">
        <v>125</v>
      </c>
      <c r="F439" s="232"/>
      <c r="J439" s="221" t="s">
        <v>1443</v>
      </c>
      <c r="L439" s="233"/>
      <c r="M439" s="275"/>
      <c r="N439" s="275"/>
    </row>
    <row r="440" spans="1:14" x14ac:dyDescent="0.25">
      <c r="F440" s="232"/>
      <c r="J440" s="221"/>
      <c r="L440" s="233"/>
      <c r="M440" s="275"/>
      <c r="N440" s="275"/>
    </row>
    <row r="441" spans="1:14" x14ac:dyDescent="0.25">
      <c r="A441" s="224">
        <v>145</v>
      </c>
      <c r="B441" s="224">
        <v>7835</v>
      </c>
      <c r="C441" s="224">
        <v>1</v>
      </c>
      <c r="D441" s="224">
        <v>3</v>
      </c>
      <c r="E441" s="224">
        <v>125</v>
      </c>
      <c r="F441" s="232"/>
      <c r="J441" s="221" t="s">
        <v>1444</v>
      </c>
      <c r="L441" s="233"/>
      <c r="M441" s="275"/>
      <c r="N441" s="275"/>
    </row>
    <row r="442" spans="1:14" x14ac:dyDescent="0.25">
      <c r="F442" s="232"/>
      <c r="J442" s="221"/>
      <c r="L442" s="233"/>
      <c r="M442" s="275"/>
      <c r="N442" s="275"/>
    </row>
    <row r="443" spans="1:14" ht="105" x14ac:dyDescent="0.25">
      <c r="A443" s="224">
        <v>146</v>
      </c>
      <c r="B443" s="224">
        <v>7836</v>
      </c>
      <c r="C443" s="224">
        <v>1</v>
      </c>
      <c r="D443" s="224">
        <v>3</v>
      </c>
      <c r="E443" s="224">
        <v>125</v>
      </c>
      <c r="F443" s="232"/>
      <c r="J443" s="221" t="s">
        <v>1445</v>
      </c>
      <c r="L443" s="233"/>
      <c r="M443" s="275"/>
      <c r="N443" s="275"/>
    </row>
    <row r="444" spans="1:14" x14ac:dyDescent="0.25">
      <c r="F444" s="232"/>
      <c r="J444" s="221"/>
      <c r="L444" s="233"/>
      <c r="M444" s="275"/>
      <c r="N444" s="275"/>
    </row>
    <row r="445" spans="1:14" x14ac:dyDescent="0.25">
      <c r="A445" s="224">
        <v>147</v>
      </c>
      <c r="B445" s="224">
        <v>7830</v>
      </c>
      <c r="C445" s="224">
        <v>1</v>
      </c>
      <c r="D445" s="224">
        <v>3</v>
      </c>
      <c r="E445" s="224">
        <v>125</v>
      </c>
      <c r="F445" s="232"/>
      <c r="J445" s="221" t="s">
        <v>1446</v>
      </c>
      <c r="L445" s="233"/>
      <c r="M445" s="275"/>
      <c r="N445" s="275"/>
    </row>
    <row r="446" spans="1:14" x14ac:dyDescent="0.25">
      <c r="F446" s="232"/>
      <c r="J446" s="221"/>
      <c r="L446" s="233"/>
      <c r="M446" s="275"/>
      <c r="N446" s="275"/>
    </row>
    <row r="447" spans="1:14" ht="45" x14ac:dyDescent="0.25">
      <c r="A447" s="224">
        <v>148</v>
      </c>
      <c r="B447" s="224">
        <v>7831</v>
      </c>
      <c r="C447" s="224">
        <v>1</v>
      </c>
      <c r="D447" s="224">
        <v>3</v>
      </c>
      <c r="E447" s="224">
        <v>125</v>
      </c>
      <c r="F447" s="232"/>
      <c r="J447" s="221" t="s">
        <v>1447</v>
      </c>
      <c r="L447" s="233"/>
      <c r="M447" s="275"/>
      <c r="N447" s="275"/>
    </row>
    <row r="448" spans="1:14" x14ac:dyDescent="0.25">
      <c r="F448" s="232"/>
      <c r="J448" s="205"/>
      <c r="L448" s="233"/>
      <c r="M448" s="275"/>
      <c r="N448" s="275"/>
    </row>
    <row r="449" spans="1:19" x14ac:dyDescent="0.25">
      <c r="A449" s="224">
        <v>149</v>
      </c>
      <c r="B449" s="224">
        <v>3631</v>
      </c>
      <c r="C449" s="224">
        <v>1</v>
      </c>
      <c r="D449" s="224">
        <v>3</v>
      </c>
      <c r="E449" s="224">
        <v>125</v>
      </c>
      <c r="F449" s="232"/>
      <c r="J449" s="205" t="s">
        <v>1448</v>
      </c>
      <c r="L449" s="233"/>
      <c r="M449" s="275"/>
      <c r="N449" s="275"/>
    </row>
    <row r="450" spans="1:19" x14ac:dyDescent="0.25">
      <c r="F450" s="232"/>
      <c r="J450" s="205"/>
      <c r="L450" s="233"/>
      <c r="M450" s="275"/>
      <c r="N450" s="275"/>
    </row>
    <row r="451" spans="1:19" ht="30" x14ac:dyDescent="0.25">
      <c r="A451" s="224">
        <v>150</v>
      </c>
      <c r="B451" s="224">
        <v>9978</v>
      </c>
      <c r="C451" s="224">
        <v>1</v>
      </c>
      <c r="D451" s="224">
        <v>3</v>
      </c>
      <c r="E451" s="224">
        <v>125</v>
      </c>
      <c r="F451" s="232"/>
      <c r="J451" s="221" t="s">
        <v>1449</v>
      </c>
      <c r="L451" s="233"/>
      <c r="M451" s="275"/>
      <c r="N451" s="275"/>
      <c r="S451" s="275"/>
    </row>
    <row r="452" spans="1:19" x14ac:dyDescent="0.25">
      <c r="F452" s="232"/>
      <c r="J452" s="221"/>
      <c r="L452" s="233"/>
      <c r="M452" s="275"/>
      <c r="N452" s="275"/>
    </row>
    <row r="453" spans="1:19" x14ac:dyDescent="0.25">
      <c r="A453" s="224">
        <v>151</v>
      </c>
      <c r="B453" s="224">
        <v>12403</v>
      </c>
      <c r="C453" s="224">
        <v>1</v>
      </c>
      <c r="D453" s="224">
        <v>3</v>
      </c>
      <c r="E453" s="224">
        <v>125</v>
      </c>
      <c r="F453" s="232">
        <v>1</v>
      </c>
      <c r="J453" s="221" t="s">
        <v>1450</v>
      </c>
      <c r="L453" s="233" t="s">
        <v>66</v>
      </c>
      <c r="M453" s="275">
        <v>5</v>
      </c>
      <c r="N453" s="275"/>
    </row>
    <row r="454" spans="1:19" x14ac:dyDescent="0.25">
      <c r="F454" s="232"/>
      <c r="J454" s="221"/>
      <c r="L454" s="233"/>
      <c r="M454" s="275"/>
      <c r="N454" s="275"/>
    </row>
    <row r="455" spans="1:19" x14ac:dyDescent="0.25">
      <c r="A455" s="224">
        <v>152</v>
      </c>
      <c r="B455" s="224">
        <v>11052</v>
      </c>
      <c r="C455" s="224">
        <v>1</v>
      </c>
      <c r="D455" s="224">
        <v>3</v>
      </c>
      <c r="E455" s="224">
        <v>126</v>
      </c>
      <c r="F455" s="232">
        <v>2</v>
      </c>
      <c r="J455" s="221" t="s">
        <v>1451</v>
      </c>
      <c r="L455" s="233" t="s">
        <v>66</v>
      </c>
      <c r="M455" s="275">
        <v>4</v>
      </c>
      <c r="N455" s="275"/>
    </row>
    <row r="456" spans="1:19" x14ac:dyDescent="0.25">
      <c r="A456" s="224">
        <v>9</v>
      </c>
      <c r="B456" s="224">
        <v>6695</v>
      </c>
      <c r="C456" s="224">
        <v>1</v>
      </c>
      <c r="D456" s="224">
        <v>1</v>
      </c>
      <c r="E456" s="224">
        <v>112</v>
      </c>
      <c r="F456" s="232"/>
      <c r="G456" s="231">
        <v>66</v>
      </c>
      <c r="J456" s="221"/>
      <c r="L456" s="233"/>
      <c r="M456" s="275"/>
      <c r="N456" s="275"/>
    </row>
    <row r="457" spans="1:19" x14ac:dyDescent="0.25">
      <c r="F457" s="232"/>
      <c r="J457" s="205"/>
      <c r="L457" s="233"/>
      <c r="M457" s="275"/>
      <c r="N457" s="275"/>
    </row>
    <row r="458" spans="1:19" x14ac:dyDescent="0.25">
      <c r="A458" s="224">
        <v>10</v>
      </c>
      <c r="B458" s="224">
        <v>9969</v>
      </c>
      <c r="C458" s="224">
        <v>1</v>
      </c>
      <c r="D458" s="224">
        <v>1</v>
      </c>
      <c r="E458" s="224">
        <v>112</v>
      </c>
      <c r="F458" s="232"/>
      <c r="J458" s="205"/>
      <c r="L458" s="233"/>
      <c r="M458" s="275"/>
      <c r="N458" s="275"/>
    </row>
    <row r="459" spans="1:19" x14ac:dyDescent="0.25">
      <c r="F459" s="232"/>
      <c r="J459" s="205"/>
      <c r="L459" s="233"/>
      <c r="M459" s="275"/>
      <c r="N459" s="275"/>
    </row>
    <row r="460" spans="1:19" x14ac:dyDescent="0.25">
      <c r="A460" s="224">
        <v>11</v>
      </c>
      <c r="B460" s="224">
        <v>9970</v>
      </c>
      <c r="C460" s="224">
        <v>1</v>
      </c>
      <c r="D460" s="224">
        <v>1</v>
      </c>
      <c r="E460" s="224">
        <v>112</v>
      </c>
      <c r="F460" s="232"/>
      <c r="J460" s="205"/>
      <c r="L460" s="233"/>
      <c r="M460" s="275"/>
      <c r="N460" s="275"/>
    </row>
    <row r="461" spans="1:19" x14ac:dyDescent="0.25">
      <c r="F461" s="232"/>
      <c r="J461" s="205"/>
      <c r="L461" s="233"/>
      <c r="M461" s="275"/>
      <c r="N461" s="275"/>
    </row>
    <row r="462" spans="1:19" x14ac:dyDescent="0.25">
      <c r="A462" s="224">
        <v>9</v>
      </c>
      <c r="B462" s="224">
        <v>6695</v>
      </c>
      <c r="C462" s="224">
        <v>1</v>
      </c>
      <c r="D462" s="224">
        <v>1</v>
      </c>
      <c r="E462" s="224">
        <v>112</v>
      </c>
      <c r="F462" s="232"/>
      <c r="G462" s="231">
        <v>66</v>
      </c>
      <c r="J462" s="205"/>
      <c r="L462" s="233"/>
      <c r="M462" s="275"/>
      <c r="N462" s="275"/>
    </row>
    <row r="463" spans="1:19" x14ac:dyDescent="0.25">
      <c r="F463" s="232"/>
      <c r="J463" s="205"/>
      <c r="L463" s="233"/>
      <c r="M463" s="275"/>
      <c r="N463" s="275"/>
    </row>
    <row r="464" spans="1:19" x14ac:dyDescent="0.25">
      <c r="A464" s="224">
        <v>10</v>
      </c>
      <c r="B464" s="224">
        <v>9969</v>
      </c>
      <c r="C464" s="224">
        <v>1</v>
      </c>
      <c r="D464" s="224">
        <v>1</v>
      </c>
      <c r="E464" s="224">
        <v>112</v>
      </c>
      <c r="F464" s="232"/>
      <c r="J464" s="205"/>
      <c r="L464" s="233"/>
      <c r="M464" s="275"/>
      <c r="N464" s="275"/>
    </row>
    <row r="465" spans="1:16" x14ac:dyDescent="0.25">
      <c r="F465" s="232"/>
      <c r="J465" s="205"/>
      <c r="L465" s="233"/>
      <c r="M465" s="275"/>
      <c r="N465" s="275"/>
    </row>
    <row r="466" spans="1:16" x14ac:dyDescent="0.25">
      <c r="A466" s="224">
        <v>11</v>
      </c>
      <c r="B466" s="224">
        <v>9970</v>
      </c>
      <c r="C466" s="224">
        <v>1</v>
      </c>
      <c r="D466" s="224">
        <v>1</v>
      </c>
      <c r="E466" s="224">
        <v>112</v>
      </c>
      <c r="F466" s="232"/>
      <c r="J466" s="205"/>
      <c r="L466" s="233"/>
      <c r="M466" s="275"/>
      <c r="N466" s="275"/>
    </row>
    <row r="467" spans="1:16" x14ac:dyDescent="0.25">
      <c r="F467" s="232"/>
      <c r="J467" s="205"/>
      <c r="L467" s="233"/>
      <c r="M467" s="275"/>
      <c r="N467" s="275"/>
    </row>
    <row r="468" spans="1:16" x14ac:dyDescent="0.25">
      <c r="A468" s="224">
        <v>9</v>
      </c>
      <c r="B468" s="224">
        <v>6695</v>
      </c>
      <c r="C468" s="224">
        <v>1</v>
      </c>
      <c r="D468" s="224">
        <v>1</v>
      </c>
      <c r="E468" s="224">
        <v>112</v>
      </c>
      <c r="F468" s="232"/>
      <c r="G468" s="231">
        <v>66</v>
      </c>
      <c r="J468" s="205"/>
      <c r="L468" s="233"/>
      <c r="M468" s="275"/>
      <c r="N468" s="275"/>
    </row>
    <row r="469" spans="1:16" x14ac:dyDescent="0.25">
      <c r="A469" s="224">
        <v>10</v>
      </c>
      <c r="B469" s="224">
        <v>9969</v>
      </c>
      <c r="C469" s="224">
        <v>1</v>
      </c>
      <c r="D469" s="224">
        <v>1</v>
      </c>
      <c r="E469" s="224">
        <v>112</v>
      </c>
      <c r="F469" s="232"/>
      <c r="J469" s="205"/>
      <c r="L469" s="233"/>
      <c r="M469" s="275"/>
      <c r="N469" s="275"/>
    </row>
    <row r="470" spans="1:16" x14ac:dyDescent="0.25">
      <c r="F470" s="232"/>
      <c r="J470" s="205"/>
      <c r="L470" s="233"/>
      <c r="M470" s="275"/>
      <c r="N470" s="275"/>
    </row>
    <row r="471" spans="1:16" x14ac:dyDescent="0.25">
      <c r="A471" s="224">
        <v>11</v>
      </c>
      <c r="B471" s="224">
        <v>9970</v>
      </c>
      <c r="C471" s="224">
        <v>1</v>
      </c>
      <c r="D471" s="224">
        <v>1</v>
      </c>
      <c r="E471" s="224">
        <v>112</v>
      </c>
      <c r="F471" s="232"/>
      <c r="J471" s="205"/>
      <c r="L471" s="233"/>
      <c r="M471" s="275"/>
      <c r="N471" s="275"/>
    </row>
    <row r="472" spans="1:16" x14ac:dyDescent="0.25">
      <c r="A472" s="224">
        <v>9</v>
      </c>
      <c r="B472" s="224">
        <v>6695</v>
      </c>
      <c r="C472" s="224">
        <v>1</v>
      </c>
      <c r="D472" s="224">
        <v>1</v>
      </c>
      <c r="E472" s="224">
        <v>112</v>
      </c>
      <c r="F472" s="232"/>
      <c r="G472" s="231">
        <v>66</v>
      </c>
      <c r="J472" s="205"/>
      <c r="L472" s="233"/>
      <c r="M472" s="275"/>
      <c r="N472" s="275"/>
    </row>
    <row r="473" spans="1:16" x14ac:dyDescent="0.25">
      <c r="A473" s="224">
        <v>10</v>
      </c>
      <c r="B473" s="224">
        <v>9969</v>
      </c>
      <c r="C473" s="224">
        <v>1</v>
      </c>
      <c r="D473" s="224">
        <v>1</v>
      </c>
      <c r="E473" s="224">
        <v>112</v>
      </c>
      <c r="F473" s="232"/>
      <c r="J473" s="205"/>
      <c r="L473" s="233"/>
      <c r="M473" s="275"/>
      <c r="N473" s="275"/>
    </row>
    <row r="474" spans="1:16" x14ac:dyDescent="0.25">
      <c r="A474" s="224">
        <v>11</v>
      </c>
      <c r="B474" s="224">
        <v>9970</v>
      </c>
      <c r="C474" s="224">
        <v>1</v>
      </c>
      <c r="D474" s="224">
        <v>1</v>
      </c>
      <c r="E474" s="224">
        <v>112</v>
      </c>
      <c r="F474" s="232"/>
      <c r="J474" s="205"/>
      <c r="L474" s="233"/>
      <c r="M474" s="275"/>
      <c r="N474" s="275"/>
    </row>
    <row r="475" spans="1:16" x14ac:dyDescent="0.25">
      <c r="F475" s="232"/>
      <c r="J475" s="205"/>
      <c r="L475" s="233"/>
      <c r="M475" s="275"/>
      <c r="N475" s="275"/>
    </row>
    <row r="476" spans="1:16" x14ac:dyDescent="0.25">
      <c r="F476" s="232"/>
      <c r="J476" s="205"/>
      <c r="L476" s="233"/>
      <c r="M476" s="275"/>
      <c r="N476" s="275"/>
    </row>
    <row r="477" spans="1:16" s="242" customFormat="1" x14ac:dyDescent="0.25">
      <c r="A477" s="236"/>
      <c r="B477" s="236"/>
      <c r="C477" s="236"/>
      <c r="D477" s="236"/>
      <c r="E477" s="236"/>
      <c r="F477" s="237"/>
      <c r="G477" s="238"/>
      <c r="H477" s="238"/>
      <c r="I477" s="238"/>
      <c r="J477" s="211" t="s">
        <v>2132</v>
      </c>
      <c r="K477" s="239"/>
      <c r="L477" s="228"/>
      <c r="M477" s="300"/>
      <c r="N477" s="300"/>
      <c r="O477" s="240"/>
      <c r="P477" s="322"/>
    </row>
    <row r="478" spans="1:16" s="242" customFormat="1" x14ac:dyDescent="0.25">
      <c r="A478" s="236"/>
      <c r="B478" s="236"/>
      <c r="C478" s="236"/>
      <c r="D478" s="236"/>
      <c r="E478" s="236"/>
      <c r="F478" s="247"/>
      <c r="J478" s="207"/>
      <c r="L478" s="248"/>
      <c r="M478" s="302"/>
      <c r="N478" s="302"/>
      <c r="O478" s="241"/>
      <c r="P478" s="322"/>
    </row>
    <row r="479" spans="1:16" s="242" customFormat="1" x14ac:dyDescent="0.25">
      <c r="A479" s="236"/>
      <c r="B479" s="236"/>
      <c r="C479" s="236"/>
      <c r="D479" s="236"/>
      <c r="E479" s="236"/>
      <c r="F479" s="247"/>
      <c r="J479" s="207"/>
      <c r="L479" s="248"/>
      <c r="M479" s="302"/>
      <c r="N479" s="302"/>
      <c r="O479" s="241"/>
      <c r="P479" s="322"/>
    </row>
    <row r="480" spans="1:16" x14ac:dyDescent="0.25">
      <c r="F480" s="225"/>
      <c r="G480" s="226"/>
      <c r="H480" s="226"/>
      <c r="I480" s="227"/>
      <c r="J480" s="206"/>
      <c r="K480" s="226"/>
      <c r="L480" s="228"/>
      <c r="M480" s="314"/>
      <c r="N480" s="300"/>
      <c r="O480" s="229"/>
      <c r="P480" s="320"/>
    </row>
    <row r="481" spans="1:19" x14ac:dyDescent="0.25">
      <c r="F481" s="232"/>
      <c r="J481" s="205"/>
      <c r="L481" s="233"/>
      <c r="M481" s="275"/>
      <c r="N481" s="275"/>
    </row>
    <row r="482" spans="1:19" ht="30" x14ac:dyDescent="0.25">
      <c r="A482" s="224">
        <v>153</v>
      </c>
      <c r="B482" s="224">
        <v>12401</v>
      </c>
      <c r="C482" s="224">
        <v>1</v>
      </c>
      <c r="D482" s="224">
        <v>3</v>
      </c>
      <c r="E482" s="224">
        <v>126</v>
      </c>
      <c r="F482" s="232"/>
      <c r="J482" s="221" t="s">
        <v>1452</v>
      </c>
      <c r="L482" s="233"/>
      <c r="M482" s="275"/>
      <c r="N482" s="275"/>
    </row>
    <row r="483" spans="1:19" x14ac:dyDescent="0.25">
      <c r="F483" s="232"/>
      <c r="J483" s="205"/>
      <c r="L483" s="233"/>
      <c r="M483" s="275"/>
      <c r="N483" s="275"/>
      <c r="S483" s="275"/>
    </row>
    <row r="484" spans="1:19" x14ac:dyDescent="0.25">
      <c r="A484" s="224">
        <v>154</v>
      </c>
      <c r="B484" s="224">
        <v>12402</v>
      </c>
      <c r="C484" s="224">
        <v>1</v>
      </c>
      <c r="D484" s="224">
        <v>3</v>
      </c>
      <c r="E484" s="224">
        <v>126</v>
      </c>
      <c r="F484" s="232">
        <v>3</v>
      </c>
      <c r="J484" s="221" t="s">
        <v>1451</v>
      </c>
      <c r="L484" s="233" t="s">
        <v>66</v>
      </c>
      <c r="M484" s="275">
        <v>21</v>
      </c>
      <c r="N484" s="275"/>
    </row>
    <row r="485" spans="1:19" x14ac:dyDescent="0.25">
      <c r="F485" s="232"/>
      <c r="J485" s="205"/>
      <c r="L485" s="233"/>
      <c r="M485" s="275"/>
      <c r="N485" s="275"/>
    </row>
    <row r="486" spans="1:19" x14ac:dyDescent="0.25">
      <c r="A486" s="224">
        <v>155</v>
      </c>
      <c r="B486" s="224">
        <v>11050</v>
      </c>
      <c r="C486" s="224">
        <v>1</v>
      </c>
      <c r="D486" s="224">
        <v>3</v>
      </c>
      <c r="E486" s="224">
        <v>126</v>
      </c>
      <c r="F486" s="232"/>
      <c r="J486" s="205" t="s">
        <v>1453</v>
      </c>
      <c r="L486" s="233"/>
      <c r="M486" s="275"/>
      <c r="N486" s="275"/>
    </row>
    <row r="487" spans="1:19" x14ac:dyDescent="0.25">
      <c r="F487" s="232"/>
      <c r="J487" s="205"/>
      <c r="L487" s="233"/>
      <c r="M487" s="275"/>
      <c r="N487" s="275"/>
    </row>
    <row r="488" spans="1:19" x14ac:dyDescent="0.25">
      <c r="A488" s="224">
        <v>156</v>
      </c>
      <c r="B488" s="224">
        <v>12408</v>
      </c>
      <c r="C488" s="224">
        <v>1</v>
      </c>
      <c r="D488" s="224">
        <v>3</v>
      </c>
      <c r="E488" s="224">
        <v>126</v>
      </c>
      <c r="F488" s="232"/>
      <c r="J488" s="221" t="s">
        <v>1454</v>
      </c>
      <c r="L488" s="233"/>
      <c r="M488" s="275"/>
      <c r="N488" s="275"/>
    </row>
    <row r="489" spans="1:19" x14ac:dyDescent="0.25">
      <c r="F489" s="232"/>
      <c r="J489" s="221"/>
      <c r="L489" s="233"/>
      <c r="M489" s="275"/>
      <c r="N489" s="275"/>
    </row>
    <row r="490" spans="1:19" x14ac:dyDescent="0.25">
      <c r="A490" s="224">
        <v>157</v>
      </c>
      <c r="B490" s="224">
        <v>12409</v>
      </c>
      <c r="C490" s="224">
        <v>1</v>
      </c>
      <c r="D490" s="224">
        <v>3</v>
      </c>
      <c r="E490" s="224">
        <v>126</v>
      </c>
      <c r="F490" s="232">
        <v>4</v>
      </c>
      <c r="J490" s="221" t="s">
        <v>1450</v>
      </c>
      <c r="L490" s="233" t="s">
        <v>66</v>
      </c>
      <c r="M490" s="275">
        <v>11</v>
      </c>
      <c r="N490" s="275"/>
    </row>
    <row r="491" spans="1:19" x14ac:dyDescent="0.25">
      <c r="F491" s="232"/>
      <c r="J491" s="221"/>
      <c r="L491" s="233"/>
      <c r="M491" s="275"/>
      <c r="N491" s="275"/>
    </row>
    <row r="492" spans="1:19" x14ac:dyDescent="0.25">
      <c r="A492" s="224">
        <v>158</v>
      </c>
      <c r="B492" s="224">
        <v>12410</v>
      </c>
      <c r="C492" s="224">
        <v>1</v>
      </c>
      <c r="D492" s="224">
        <v>3</v>
      </c>
      <c r="E492" s="224">
        <v>126</v>
      </c>
      <c r="F492" s="232">
        <v>5</v>
      </c>
      <c r="J492" s="221" t="s">
        <v>1455</v>
      </c>
      <c r="L492" s="233" t="s">
        <v>66</v>
      </c>
      <c r="M492" s="275">
        <v>29</v>
      </c>
      <c r="N492" s="275"/>
    </row>
    <row r="493" spans="1:19" x14ac:dyDescent="0.25">
      <c r="F493" s="232"/>
      <c r="J493" s="221"/>
      <c r="L493" s="233"/>
      <c r="M493" s="275"/>
      <c r="N493" s="275"/>
    </row>
    <row r="494" spans="1:19" ht="30" x14ac:dyDescent="0.25">
      <c r="A494" s="224">
        <v>159</v>
      </c>
      <c r="B494" s="224">
        <v>11051</v>
      </c>
      <c r="C494" s="224">
        <v>1</v>
      </c>
      <c r="D494" s="224">
        <v>3</v>
      </c>
      <c r="E494" s="224">
        <v>126</v>
      </c>
      <c r="F494" s="232"/>
      <c r="J494" s="221" t="s">
        <v>1452</v>
      </c>
      <c r="L494" s="233"/>
      <c r="M494" s="275"/>
      <c r="N494" s="275"/>
    </row>
    <row r="495" spans="1:19" x14ac:dyDescent="0.25">
      <c r="F495" s="232"/>
      <c r="J495" s="221"/>
      <c r="L495" s="233"/>
      <c r="M495" s="275"/>
      <c r="N495" s="275"/>
    </row>
    <row r="496" spans="1:19" x14ac:dyDescent="0.25">
      <c r="A496" s="224">
        <v>160</v>
      </c>
      <c r="B496" s="224">
        <v>11053</v>
      </c>
      <c r="C496" s="224">
        <v>1</v>
      </c>
      <c r="D496" s="224">
        <v>3</v>
      </c>
      <c r="E496" s="224">
        <v>126</v>
      </c>
      <c r="F496" s="232">
        <v>6</v>
      </c>
      <c r="J496" s="221" t="s">
        <v>1451</v>
      </c>
      <c r="L496" s="233" t="s">
        <v>66</v>
      </c>
      <c r="M496" s="275">
        <v>47</v>
      </c>
      <c r="N496" s="275"/>
    </row>
    <row r="497" spans="1:14" x14ac:dyDescent="0.25">
      <c r="F497" s="232"/>
      <c r="J497" s="205"/>
      <c r="L497" s="233"/>
      <c r="M497" s="275"/>
      <c r="N497" s="275"/>
    </row>
    <row r="498" spans="1:14" x14ac:dyDescent="0.25">
      <c r="A498" s="224">
        <v>161</v>
      </c>
      <c r="B498" s="224">
        <v>3638</v>
      </c>
      <c r="C498" s="224">
        <v>1</v>
      </c>
      <c r="D498" s="224">
        <v>3</v>
      </c>
      <c r="E498" s="224">
        <v>126</v>
      </c>
      <c r="F498" s="232"/>
      <c r="J498" s="205" t="s">
        <v>1456</v>
      </c>
      <c r="L498" s="233"/>
      <c r="M498" s="275"/>
      <c r="N498" s="275"/>
    </row>
    <row r="499" spans="1:14" x14ac:dyDescent="0.25">
      <c r="F499" s="232"/>
      <c r="J499" s="205"/>
      <c r="L499" s="233"/>
      <c r="M499" s="275"/>
      <c r="N499" s="275"/>
    </row>
    <row r="500" spans="1:14" x14ac:dyDescent="0.25">
      <c r="A500" s="224">
        <v>162</v>
      </c>
      <c r="B500" s="224">
        <v>674</v>
      </c>
      <c r="C500" s="224">
        <v>1</v>
      </c>
      <c r="D500" s="224">
        <v>3</v>
      </c>
      <c r="E500" s="224">
        <v>126</v>
      </c>
      <c r="F500" s="232"/>
      <c r="J500" s="221" t="s">
        <v>1444</v>
      </c>
      <c r="L500" s="233"/>
      <c r="M500" s="275"/>
      <c r="N500" s="275"/>
    </row>
    <row r="501" spans="1:14" x14ac:dyDescent="0.25">
      <c r="F501" s="232"/>
      <c r="J501" s="221"/>
      <c r="L501" s="233"/>
      <c r="M501" s="275"/>
      <c r="N501" s="275"/>
    </row>
    <row r="502" spans="1:14" ht="30" x14ac:dyDescent="0.25">
      <c r="A502" s="224">
        <v>163</v>
      </c>
      <c r="B502" s="224">
        <v>12404</v>
      </c>
      <c r="C502" s="224">
        <v>1</v>
      </c>
      <c r="D502" s="224">
        <v>3</v>
      </c>
      <c r="E502" s="224">
        <v>126</v>
      </c>
      <c r="F502" s="232">
        <v>7</v>
      </c>
      <c r="J502" s="221" t="s">
        <v>1457</v>
      </c>
      <c r="L502" s="233" t="s">
        <v>136</v>
      </c>
      <c r="M502" s="275">
        <v>28</v>
      </c>
      <c r="N502" s="275"/>
    </row>
    <row r="503" spans="1:14" x14ac:dyDescent="0.25">
      <c r="F503" s="232"/>
      <c r="J503" s="221"/>
      <c r="L503" s="233"/>
      <c r="M503" s="275"/>
      <c r="N503" s="275"/>
    </row>
    <row r="504" spans="1:14" x14ac:dyDescent="0.25">
      <c r="A504" s="224">
        <v>164</v>
      </c>
      <c r="B504" s="224">
        <v>12405</v>
      </c>
      <c r="C504" s="224">
        <v>1</v>
      </c>
      <c r="D504" s="224">
        <v>3</v>
      </c>
      <c r="E504" s="224">
        <v>126</v>
      </c>
      <c r="F504" s="232">
        <v>8</v>
      </c>
      <c r="J504" s="221" t="s">
        <v>1458</v>
      </c>
      <c r="L504" s="233" t="s">
        <v>136</v>
      </c>
      <c r="M504" s="275">
        <v>16</v>
      </c>
      <c r="N504" s="275"/>
    </row>
    <row r="505" spans="1:14" x14ac:dyDescent="0.25">
      <c r="F505" s="232"/>
      <c r="J505" s="221"/>
      <c r="L505" s="233"/>
      <c r="M505" s="275"/>
      <c r="N505" s="275"/>
    </row>
    <row r="506" spans="1:14" ht="30" x14ac:dyDescent="0.25">
      <c r="A506" s="224">
        <v>165</v>
      </c>
      <c r="B506" s="224">
        <v>3641</v>
      </c>
      <c r="C506" s="224">
        <v>1</v>
      </c>
      <c r="D506" s="224">
        <v>3</v>
      </c>
      <c r="E506" s="224">
        <v>126</v>
      </c>
      <c r="F506" s="232">
        <v>9</v>
      </c>
      <c r="J506" s="221" t="s">
        <v>1459</v>
      </c>
      <c r="L506" s="233" t="s">
        <v>136</v>
      </c>
      <c r="M506" s="275">
        <v>144</v>
      </c>
      <c r="N506" s="275"/>
    </row>
    <row r="507" spans="1:14" x14ac:dyDescent="0.25">
      <c r="F507" s="232"/>
      <c r="J507" s="221"/>
      <c r="L507" s="233"/>
      <c r="M507" s="275"/>
      <c r="N507" s="275"/>
    </row>
    <row r="508" spans="1:14" x14ac:dyDescent="0.25">
      <c r="A508" s="224">
        <v>166</v>
      </c>
      <c r="B508" s="224">
        <v>11055</v>
      </c>
      <c r="C508" s="224">
        <v>1</v>
      </c>
      <c r="D508" s="224">
        <v>3</v>
      </c>
      <c r="E508" s="224">
        <v>126</v>
      </c>
      <c r="F508" s="232">
        <v>10</v>
      </c>
      <c r="J508" s="221" t="s">
        <v>1460</v>
      </c>
      <c r="L508" s="233" t="s">
        <v>136</v>
      </c>
      <c r="M508" s="275">
        <v>311</v>
      </c>
      <c r="N508" s="275"/>
    </row>
    <row r="509" spans="1:14" x14ac:dyDescent="0.25">
      <c r="F509" s="232"/>
      <c r="J509" s="221"/>
      <c r="L509" s="233"/>
      <c r="M509" s="275"/>
      <c r="N509" s="275"/>
    </row>
    <row r="510" spans="1:14" x14ac:dyDescent="0.25">
      <c r="A510" s="224">
        <v>167</v>
      </c>
      <c r="B510" s="224">
        <v>12530</v>
      </c>
      <c r="C510" s="224">
        <v>1</v>
      </c>
      <c r="D510" s="224">
        <v>3</v>
      </c>
      <c r="E510" s="224">
        <v>126</v>
      </c>
      <c r="F510" s="232"/>
      <c r="J510" s="221" t="s">
        <v>1461</v>
      </c>
      <c r="L510" s="233"/>
      <c r="M510" s="275"/>
      <c r="N510" s="275"/>
    </row>
    <row r="511" spans="1:14" x14ac:dyDescent="0.25">
      <c r="F511" s="232"/>
      <c r="J511" s="221"/>
      <c r="L511" s="233"/>
      <c r="M511" s="275"/>
      <c r="N511" s="275"/>
    </row>
    <row r="512" spans="1:14" x14ac:dyDescent="0.25">
      <c r="A512" s="224">
        <v>168</v>
      </c>
      <c r="B512" s="224">
        <v>12531</v>
      </c>
      <c r="C512" s="224">
        <v>1</v>
      </c>
      <c r="D512" s="224">
        <v>3</v>
      </c>
      <c r="E512" s="224">
        <v>126</v>
      </c>
      <c r="F512" s="232">
        <v>11</v>
      </c>
      <c r="J512" s="221" t="s">
        <v>1462</v>
      </c>
      <c r="L512" s="233" t="s">
        <v>136</v>
      </c>
      <c r="M512" s="275">
        <v>1</v>
      </c>
      <c r="N512" s="275"/>
    </row>
    <row r="513" spans="1:16" x14ac:dyDescent="0.25">
      <c r="F513" s="232"/>
      <c r="J513" s="221"/>
      <c r="L513" s="233"/>
      <c r="M513" s="275"/>
      <c r="N513" s="275"/>
    </row>
    <row r="514" spans="1:16" x14ac:dyDescent="0.25">
      <c r="A514" s="224">
        <v>169</v>
      </c>
      <c r="B514" s="224">
        <v>12411</v>
      </c>
      <c r="C514" s="224">
        <v>1</v>
      </c>
      <c r="D514" s="224">
        <v>3</v>
      </c>
      <c r="E514" s="224">
        <v>126</v>
      </c>
      <c r="F514" s="232"/>
      <c r="J514" s="205" t="s">
        <v>1463</v>
      </c>
      <c r="L514" s="233"/>
      <c r="M514" s="275"/>
      <c r="N514" s="275"/>
    </row>
    <row r="515" spans="1:16" x14ac:dyDescent="0.25">
      <c r="F515" s="232"/>
      <c r="J515" s="221"/>
      <c r="L515" s="233"/>
      <c r="M515" s="275"/>
      <c r="N515" s="275"/>
    </row>
    <row r="516" spans="1:16" ht="30" x14ac:dyDescent="0.25">
      <c r="A516" s="224">
        <v>170</v>
      </c>
      <c r="B516" s="224">
        <v>12417</v>
      </c>
      <c r="C516" s="224">
        <v>1</v>
      </c>
      <c r="D516" s="224">
        <v>3</v>
      </c>
      <c r="E516" s="224">
        <v>126</v>
      </c>
      <c r="F516" s="232"/>
      <c r="J516" s="221" t="s">
        <v>1464</v>
      </c>
      <c r="L516" s="233"/>
      <c r="M516" s="275"/>
      <c r="N516" s="275"/>
    </row>
    <row r="517" spans="1:16" x14ac:dyDescent="0.25">
      <c r="F517" s="232"/>
      <c r="J517" s="221"/>
      <c r="L517" s="233"/>
      <c r="M517" s="275"/>
      <c r="N517" s="275"/>
    </row>
    <row r="518" spans="1:16" x14ac:dyDescent="0.25">
      <c r="A518" s="224">
        <v>171</v>
      </c>
      <c r="B518" s="224">
        <v>12412</v>
      </c>
      <c r="C518" s="224">
        <v>1</v>
      </c>
      <c r="D518" s="224">
        <v>3</v>
      </c>
      <c r="E518" s="224">
        <v>126</v>
      </c>
      <c r="F518" s="232">
        <v>12</v>
      </c>
      <c r="J518" s="221" t="s">
        <v>1465</v>
      </c>
      <c r="L518" s="233" t="s">
        <v>66</v>
      </c>
      <c r="M518" s="275">
        <v>15</v>
      </c>
      <c r="N518" s="275"/>
    </row>
    <row r="519" spans="1:16" x14ac:dyDescent="0.25">
      <c r="F519" s="232"/>
      <c r="J519" s="221"/>
      <c r="L519" s="233"/>
      <c r="M519" s="275"/>
      <c r="N519" s="275"/>
    </row>
    <row r="520" spans="1:16" x14ac:dyDescent="0.25">
      <c r="A520" s="224">
        <v>172</v>
      </c>
      <c r="B520" s="224">
        <v>12413</v>
      </c>
      <c r="C520" s="224">
        <v>1</v>
      </c>
      <c r="D520" s="224">
        <v>3</v>
      </c>
      <c r="E520" s="224">
        <v>126</v>
      </c>
      <c r="F520" s="232">
        <v>13</v>
      </c>
      <c r="J520" s="221" t="s">
        <v>1466</v>
      </c>
      <c r="L520" s="233" t="s">
        <v>66</v>
      </c>
      <c r="M520" s="275">
        <v>46</v>
      </c>
      <c r="N520" s="275"/>
    </row>
    <row r="521" spans="1:16" x14ac:dyDescent="0.25">
      <c r="F521" s="232"/>
      <c r="J521" s="221"/>
      <c r="L521" s="233"/>
      <c r="M521" s="275"/>
      <c r="N521" s="275"/>
    </row>
    <row r="522" spans="1:16" ht="30" x14ac:dyDescent="0.25">
      <c r="A522" s="224">
        <v>173</v>
      </c>
      <c r="B522" s="224">
        <v>12418</v>
      </c>
      <c r="C522" s="224">
        <v>1</v>
      </c>
      <c r="D522" s="224">
        <v>3</v>
      </c>
      <c r="E522" s="224">
        <v>127</v>
      </c>
      <c r="F522" s="232">
        <v>14</v>
      </c>
      <c r="J522" s="221" t="s">
        <v>1467</v>
      </c>
      <c r="L522" s="233" t="s">
        <v>66</v>
      </c>
      <c r="M522" s="275">
        <v>57</v>
      </c>
      <c r="N522" s="275"/>
    </row>
    <row r="523" spans="1:16" x14ac:dyDescent="0.25">
      <c r="F523" s="232"/>
      <c r="J523" s="221"/>
      <c r="L523" s="233"/>
      <c r="M523" s="275"/>
      <c r="N523" s="275"/>
    </row>
    <row r="524" spans="1:16" ht="30" x14ac:dyDescent="0.25">
      <c r="A524" s="224">
        <v>174</v>
      </c>
      <c r="B524" s="224">
        <v>12529</v>
      </c>
      <c r="C524" s="224">
        <v>1</v>
      </c>
      <c r="D524" s="224">
        <v>3</v>
      </c>
      <c r="E524" s="224">
        <v>127</v>
      </c>
      <c r="F524" s="232">
        <v>15</v>
      </c>
      <c r="J524" s="221" t="s">
        <v>1468</v>
      </c>
      <c r="L524" s="233" t="s">
        <v>136</v>
      </c>
      <c r="M524" s="275">
        <v>2</v>
      </c>
      <c r="N524" s="275"/>
    </row>
    <row r="525" spans="1:16" x14ac:dyDescent="0.25">
      <c r="F525" s="232"/>
      <c r="J525" s="221"/>
      <c r="L525" s="233"/>
      <c r="M525" s="275"/>
      <c r="N525" s="275"/>
    </row>
    <row r="526" spans="1:16" s="242" customFormat="1" x14ac:dyDescent="0.25">
      <c r="A526" s="236"/>
      <c r="B526" s="236"/>
      <c r="C526" s="236"/>
      <c r="D526" s="236"/>
      <c r="E526" s="236"/>
      <c r="F526" s="237"/>
      <c r="G526" s="238"/>
      <c r="H526" s="238"/>
      <c r="I526" s="238"/>
      <c r="J526" s="222" t="s">
        <v>2132</v>
      </c>
      <c r="K526" s="239"/>
      <c r="L526" s="228"/>
      <c r="M526" s="300"/>
      <c r="N526" s="300"/>
      <c r="O526" s="240"/>
      <c r="P526" s="322"/>
    </row>
    <row r="527" spans="1:16" s="242" customFormat="1" x14ac:dyDescent="0.25">
      <c r="A527" s="236"/>
      <c r="B527" s="236"/>
      <c r="C527" s="236"/>
      <c r="D527" s="236"/>
      <c r="E527" s="236"/>
      <c r="F527" s="247"/>
      <c r="J527" s="210"/>
      <c r="L527" s="248"/>
      <c r="M527" s="302"/>
      <c r="N527" s="302"/>
      <c r="O527" s="241"/>
      <c r="P527" s="322"/>
    </row>
    <row r="528" spans="1:16" s="242" customFormat="1" x14ac:dyDescent="0.25">
      <c r="A528" s="236"/>
      <c r="B528" s="236"/>
      <c r="C528" s="236"/>
      <c r="D528" s="236"/>
      <c r="E528" s="236"/>
      <c r="F528" s="247"/>
      <c r="J528" s="210"/>
      <c r="L528" s="248"/>
      <c r="M528" s="302"/>
      <c r="N528" s="302"/>
      <c r="O528" s="241"/>
      <c r="P528" s="322"/>
    </row>
    <row r="529" spans="1:19" x14ac:dyDescent="0.25">
      <c r="F529" s="225"/>
      <c r="G529" s="226"/>
      <c r="H529" s="226"/>
      <c r="I529" s="227"/>
      <c r="J529" s="223"/>
      <c r="K529" s="226"/>
      <c r="L529" s="228"/>
      <c r="M529" s="314"/>
      <c r="N529" s="300"/>
      <c r="O529" s="229"/>
      <c r="P529" s="320"/>
    </row>
    <row r="530" spans="1:19" x14ac:dyDescent="0.25">
      <c r="F530" s="232"/>
      <c r="J530" s="221"/>
      <c r="L530" s="233"/>
      <c r="M530" s="275"/>
      <c r="N530" s="275"/>
    </row>
    <row r="531" spans="1:19" ht="45" x14ac:dyDescent="0.25">
      <c r="A531" s="224">
        <v>175</v>
      </c>
      <c r="B531" s="224">
        <v>12414</v>
      </c>
      <c r="C531" s="224">
        <v>1</v>
      </c>
      <c r="D531" s="224">
        <v>3</v>
      </c>
      <c r="E531" s="224">
        <v>127</v>
      </c>
      <c r="F531" s="232"/>
      <c r="J531" s="221" t="s">
        <v>1469</v>
      </c>
      <c r="L531" s="233"/>
      <c r="M531" s="275"/>
      <c r="N531" s="275"/>
      <c r="S531" s="275"/>
    </row>
    <row r="532" spans="1:19" x14ac:dyDescent="0.25">
      <c r="F532" s="232"/>
      <c r="J532" s="221"/>
      <c r="L532" s="233"/>
      <c r="M532" s="275"/>
      <c r="N532" s="275"/>
    </row>
    <row r="533" spans="1:19" x14ac:dyDescent="0.25">
      <c r="A533" s="224">
        <v>176</v>
      </c>
      <c r="B533" s="224">
        <v>12415</v>
      </c>
      <c r="C533" s="224">
        <v>1</v>
      </c>
      <c r="D533" s="224">
        <v>3</v>
      </c>
      <c r="E533" s="224">
        <v>127</v>
      </c>
      <c r="F533" s="232">
        <v>16</v>
      </c>
      <c r="J533" s="221" t="s">
        <v>1470</v>
      </c>
      <c r="L533" s="233" t="s">
        <v>136</v>
      </c>
      <c r="M533" s="275">
        <v>10</v>
      </c>
      <c r="N533" s="275"/>
    </row>
    <row r="534" spans="1:19" x14ac:dyDescent="0.25">
      <c r="F534" s="232"/>
      <c r="J534" s="221"/>
      <c r="L534" s="233"/>
      <c r="M534" s="275"/>
      <c r="N534" s="275"/>
    </row>
    <row r="535" spans="1:19" x14ac:dyDescent="0.25">
      <c r="A535" s="224">
        <v>177</v>
      </c>
      <c r="B535" s="224">
        <v>12528</v>
      </c>
      <c r="C535" s="224">
        <v>1</v>
      </c>
      <c r="D535" s="224">
        <v>3</v>
      </c>
      <c r="E535" s="224">
        <v>127</v>
      </c>
      <c r="F535" s="232">
        <v>17</v>
      </c>
      <c r="J535" s="221" t="s">
        <v>1471</v>
      </c>
      <c r="L535" s="233" t="s">
        <v>136</v>
      </c>
      <c r="M535" s="275">
        <v>11</v>
      </c>
      <c r="N535" s="275"/>
    </row>
    <row r="536" spans="1:19" x14ac:dyDescent="0.25">
      <c r="F536" s="232"/>
      <c r="J536" s="221"/>
      <c r="L536" s="233"/>
      <c r="M536" s="275"/>
      <c r="N536" s="275"/>
    </row>
    <row r="537" spans="1:19" x14ac:dyDescent="0.25">
      <c r="A537" s="224">
        <v>178</v>
      </c>
      <c r="B537" s="224">
        <v>12532</v>
      </c>
      <c r="C537" s="224">
        <v>1</v>
      </c>
      <c r="D537" s="224">
        <v>3</v>
      </c>
      <c r="E537" s="224">
        <v>127</v>
      </c>
      <c r="F537" s="232"/>
      <c r="J537" s="205" t="s">
        <v>1472</v>
      </c>
      <c r="L537" s="233"/>
      <c r="M537" s="275"/>
      <c r="N537" s="275"/>
    </row>
    <row r="538" spans="1:19" x14ac:dyDescent="0.25">
      <c r="F538" s="232"/>
      <c r="J538" s="221"/>
      <c r="L538" s="233"/>
      <c r="M538" s="275"/>
      <c r="N538" s="275"/>
    </row>
    <row r="539" spans="1:19" ht="30" x14ac:dyDescent="0.25">
      <c r="A539" s="224">
        <v>179</v>
      </c>
      <c r="B539" s="224">
        <v>12533</v>
      </c>
      <c r="C539" s="224">
        <v>1</v>
      </c>
      <c r="D539" s="224">
        <v>3</v>
      </c>
      <c r="E539" s="224">
        <v>127</v>
      </c>
      <c r="F539" s="232"/>
      <c r="J539" s="221" t="s">
        <v>1473</v>
      </c>
      <c r="L539" s="233"/>
      <c r="M539" s="275"/>
      <c r="N539" s="275"/>
    </row>
    <row r="540" spans="1:19" x14ac:dyDescent="0.25">
      <c r="F540" s="232"/>
      <c r="J540" s="221"/>
      <c r="L540" s="233"/>
      <c r="M540" s="275"/>
      <c r="N540" s="275"/>
    </row>
    <row r="541" spans="1:19" x14ac:dyDescent="0.25">
      <c r="A541" s="224">
        <v>180</v>
      </c>
      <c r="B541" s="224">
        <v>12535</v>
      </c>
      <c r="C541" s="224">
        <v>1</v>
      </c>
      <c r="D541" s="224">
        <v>3</v>
      </c>
      <c r="E541" s="224">
        <v>127</v>
      </c>
      <c r="F541" s="232">
        <v>18</v>
      </c>
      <c r="J541" s="221" t="s">
        <v>1474</v>
      </c>
      <c r="L541" s="233" t="s">
        <v>136</v>
      </c>
      <c r="M541" s="275">
        <v>10</v>
      </c>
      <c r="N541" s="275"/>
    </row>
    <row r="542" spans="1:19" x14ac:dyDescent="0.25">
      <c r="F542" s="232"/>
      <c r="J542" s="205"/>
      <c r="L542" s="233"/>
      <c r="M542" s="275"/>
      <c r="N542" s="275"/>
    </row>
    <row r="543" spans="1:19" x14ac:dyDescent="0.25">
      <c r="A543" s="224">
        <v>6</v>
      </c>
      <c r="B543" s="224">
        <v>6692</v>
      </c>
      <c r="C543" s="224">
        <v>1</v>
      </c>
      <c r="D543" s="224">
        <v>1</v>
      </c>
      <c r="E543" s="224">
        <v>112</v>
      </c>
      <c r="F543" s="232"/>
      <c r="G543" s="231">
        <v>19</v>
      </c>
      <c r="J543" s="205"/>
      <c r="L543" s="233"/>
      <c r="M543" s="275"/>
      <c r="N543" s="275"/>
    </row>
    <row r="544" spans="1:19" x14ac:dyDescent="0.25">
      <c r="F544" s="232"/>
      <c r="J544" s="205"/>
      <c r="L544" s="233"/>
      <c r="M544" s="275"/>
      <c r="N544" s="275"/>
    </row>
    <row r="545" spans="1:14" x14ac:dyDescent="0.25">
      <c r="A545" s="224">
        <v>7</v>
      </c>
      <c r="B545" s="224">
        <v>6693</v>
      </c>
      <c r="C545" s="224">
        <v>1</v>
      </c>
      <c r="D545" s="224">
        <v>1</v>
      </c>
      <c r="E545" s="224">
        <v>112</v>
      </c>
      <c r="F545" s="232"/>
      <c r="G545" s="231">
        <v>66</v>
      </c>
      <c r="J545" s="205"/>
      <c r="L545" s="233"/>
      <c r="M545" s="275"/>
      <c r="N545" s="275"/>
    </row>
    <row r="546" spans="1:14" x14ac:dyDescent="0.25">
      <c r="F546" s="232"/>
      <c r="J546" s="205"/>
      <c r="L546" s="233"/>
      <c r="M546" s="275"/>
      <c r="N546" s="275"/>
    </row>
    <row r="547" spans="1:14" x14ac:dyDescent="0.25">
      <c r="A547" s="224">
        <v>8</v>
      </c>
      <c r="B547" s="224">
        <v>6694</v>
      </c>
      <c r="C547" s="224">
        <v>1</v>
      </c>
      <c r="D547" s="224">
        <v>1</v>
      </c>
      <c r="E547" s="224">
        <v>112</v>
      </c>
      <c r="F547" s="232"/>
      <c r="G547" s="231">
        <v>66</v>
      </c>
      <c r="J547" s="205"/>
      <c r="L547" s="233"/>
      <c r="M547" s="275"/>
      <c r="N547" s="275"/>
    </row>
    <row r="548" spans="1:14" x14ac:dyDescent="0.25">
      <c r="A548" s="224">
        <v>9</v>
      </c>
      <c r="B548" s="224">
        <v>6695</v>
      </c>
      <c r="C548" s="224">
        <v>1</v>
      </c>
      <c r="D548" s="224">
        <v>1</v>
      </c>
      <c r="E548" s="224">
        <v>112</v>
      </c>
      <c r="F548" s="232"/>
      <c r="G548" s="231">
        <v>66</v>
      </c>
      <c r="J548" s="205"/>
      <c r="L548" s="233"/>
      <c r="M548" s="275"/>
      <c r="N548" s="275"/>
    </row>
    <row r="549" spans="1:14" x14ac:dyDescent="0.25">
      <c r="A549" s="224">
        <v>8</v>
      </c>
      <c r="B549" s="224">
        <v>6694</v>
      </c>
      <c r="C549" s="224">
        <v>1</v>
      </c>
      <c r="D549" s="224">
        <v>1</v>
      </c>
      <c r="E549" s="224">
        <v>112</v>
      </c>
      <c r="F549" s="232"/>
      <c r="G549" s="231">
        <v>66</v>
      </c>
      <c r="J549" s="205"/>
      <c r="L549" s="233"/>
      <c r="M549" s="275"/>
      <c r="N549" s="275"/>
    </row>
    <row r="550" spans="1:14" x14ac:dyDescent="0.25">
      <c r="F550" s="232"/>
      <c r="J550" s="205"/>
      <c r="L550" s="233"/>
      <c r="M550" s="275"/>
      <c r="N550" s="275"/>
    </row>
    <row r="551" spans="1:14" x14ac:dyDescent="0.25">
      <c r="A551" s="224">
        <v>10</v>
      </c>
      <c r="B551" s="224">
        <v>9969</v>
      </c>
      <c r="C551" s="224">
        <v>1</v>
      </c>
      <c r="D551" s="224">
        <v>1</v>
      </c>
      <c r="E551" s="224">
        <v>112</v>
      </c>
      <c r="F551" s="232"/>
      <c r="J551" s="205"/>
      <c r="L551" s="233"/>
      <c r="M551" s="275"/>
      <c r="N551" s="275"/>
    </row>
    <row r="552" spans="1:14" x14ac:dyDescent="0.25">
      <c r="F552" s="232"/>
      <c r="J552" s="205"/>
      <c r="L552" s="233"/>
      <c r="M552" s="275"/>
      <c r="N552" s="275"/>
    </row>
    <row r="553" spans="1:14" x14ac:dyDescent="0.25">
      <c r="F553" s="232"/>
      <c r="J553" s="205"/>
      <c r="L553" s="233"/>
      <c r="M553" s="275"/>
      <c r="N553" s="275"/>
    </row>
    <row r="554" spans="1:14" x14ac:dyDescent="0.25">
      <c r="A554" s="224">
        <v>7</v>
      </c>
      <c r="B554" s="224">
        <v>6693</v>
      </c>
      <c r="C554" s="224">
        <v>1</v>
      </c>
      <c r="D554" s="224">
        <v>1</v>
      </c>
      <c r="E554" s="224">
        <v>112</v>
      </c>
      <c r="F554" s="232"/>
      <c r="G554" s="231">
        <v>66</v>
      </c>
      <c r="J554" s="205"/>
      <c r="L554" s="233"/>
      <c r="M554" s="275"/>
      <c r="N554" s="275"/>
    </row>
    <row r="555" spans="1:14" x14ac:dyDescent="0.25">
      <c r="F555" s="232"/>
      <c r="J555" s="205"/>
      <c r="L555" s="233"/>
      <c r="M555" s="275"/>
      <c r="N555" s="275"/>
    </row>
    <row r="556" spans="1:14" x14ac:dyDescent="0.25">
      <c r="A556" s="224">
        <v>8</v>
      </c>
      <c r="B556" s="224">
        <v>6694</v>
      </c>
      <c r="C556" s="224">
        <v>1</v>
      </c>
      <c r="D556" s="224">
        <v>1</v>
      </c>
      <c r="E556" s="224">
        <v>112</v>
      </c>
      <c r="F556" s="232"/>
      <c r="G556" s="231">
        <v>66</v>
      </c>
      <c r="J556" s="205"/>
      <c r="L556" s="233"/>
      <c r="M556" s="275"/>
      <c r="N556" s="275"/>
    </row>
    <row r="557" spans="1:14" x14ac:dyDescent="0.25">
      <c r="A557" s="224">
        <v>9</v>
      </c>
      <c r="B557" s="224">
        <v>6695</v>
      </c>
      <c r="C557" s="224">
        <v>1</v>
      </c>
      <c r="D557" s="224">
        <v>1</v>
      </c>
      <c r="E557" s="224">
        <v>112</v>
      </c>
      <c r="F557" s="232"/>
      <c r="G557" s="231">
        <v>66</v>
      </c>
      <c r="J557" s="205"/>
      <c r="L557" s="233"/>
      <c r="M557" s="275"/>
      <c r="N557" s="275"/>
    </row>
    <row r="558" spans="1:14" x14ac:dyDescent="0.25">
      <c r="A558" s="224">
        <v>8</v>
      </c>
      <c r="B558" s="224">
        <v>6694</v>
      </c>
      <c r="C558" s="224">
        <v>1</v>
      </c>
      <c r="D558" s="224">
        <v>1</v>
      </c>
      <c r="E558" s="224">
        <v>112</v>
      </c>
      <c r="F558" s="232"/>
      <c r="G558" s="231">
        <v>66</v>
      </c>
      <c r="J558" s="205"/>
      <c r="L558" s="233"/>
      <c r="M558" s="275"/>
      <c r="N558" s="275"/>
    </row>
    <row r="559" spans="1:14" x14ac:dyDescent="0.25">
      <c r="F559" s="232"/>
      <c r="J559" s="205"/>
      <c r="L559" s="233"/>
      <c r="M559" s="275"/>
      <c r="N559" s="275"/>
    </row>
    <row r="560" spans="1:14" x14ac:dyDescent="0.25">
      <c r="A560" s="224">
        <v>11</v>
      </c>
      <c r="B560" s="224">
        <v>9970</v>
      </c>
      <c r="C560" s="224">
        <v>1</v>
      </c>
      <c r="D560" s="224">
        <v>1</v>
      </c>
      <c r="E560" s="224">
        <v>112</v>
      </c>
      <c r="F560" s="232"/>
      <c r="J560" s="205"/>
      <c r="L560" s="233"/>
      <c r="M560" s="275"/>
      <c r="N560" s="275"/>
    </row>
    <row r="561" spans="1:16" x14ac:dyDescent="0.25">
      <c r="F561" s="232"/>
      <c r="J561" s="205"/>
      <c r="L561" s="233"/>
      <c r="M561" s="275"/>
      <c r="N561" s="275"/>
    </row>
    <row r="562" spans="1:16" x14ac:dyDescent="0.25">
      <c r="A562" s="224">
        <v>12</v>
      </c>
      <c r="B562" s="224">
        <v>9971</v>
      </c>
      <c r="C562" s="224">
        <v>1</v>
      </c>
      <c r="D562" s="224">
        <v>1</v>
      </c>
      <c r="E562" s="224">
        <v>112</v>
      </c>
      <c r="F562" s="232"/>
      <c r="J562" s="205"/>
      <c r="L562" s="233"/>
      <c r="M562" s="275"/>
      <c r="N562" s="275"/>
    </row>
    <row r="563" spans="1:16" x14ac:dyDescent="0.25">
      <c r="F563" s="232"/>
      <c r="J563" s="205"/>
      <c r="L563" s="233"/>
      <c r="M563" s="275"/>
      <c r="N563" s="275"/>
    </row>
    <row r="564" spans="1:16" x14ac:dyDescent="0.25">
      <c r="A564" s="224">
        <v>13</v>
      </c>
      <c r="B564" s="224">
        <v>9972</v>
      </c>
      <c r="C564" s="224">
        <v>1</v>
      </c>
      <c r="D564" s="224">
        <v>1</v>
      </c>
      <c r="E564" s="224">
        <v>112</v>
      </c>
      <c r="F564" s="232"/>
      <c r="J564" s="205"/>
      <c r="L564" s="233"/>
      <c r="M564" s="275"/>
      <c r="N564" s="275"/>
    </row>
    <row r="565" spans="1:16" x14ac:dyDescent="0.25">
      <c r="A565" s="224">
        <v>9</v>
      </c>
      <c r="B565" s="224">
        <v>6695</v>
      </c>
      <c r="C565" s="224">
        <v>1</v>
      </c>
      <c r="D565" s="224">
        <v>1</v>
      </c>
      <c r="E565" s="224">
        <v>112</v>
      </c>
      <c r="F565" s="232"/>
      <c r="G565" s="231">
        <v>66</v>
      </c>
      <c r="J565" s="205"/>
      <c r="L565" s="233"/>
      <c r="M565" s="275"/>
      <c r="N565" s="275"/>
    </row>
    <row r="566" spans="1:16" x14ac:dyDescent="0.25">
      <c r="F566" s="232"/>
      <c r="J566" s="205"/>
      <c r="L566" s="233"/>
      <c r="M566" s="275"/>
      <c r="N566" s="275"/>
    </row>
    <row r="567" spans="1:16" x14ac:dyDescent="0.25">
      <c r="A567" s="224">
        <v>10</v>
      </c>
      <c r="B567" s="224">
        <v>9969</v>
      </c>
      <c r="C567" s="224">
        <v>1</v>
      </c>
      <c r="D567" s="224">
        <v>1</v>
      </c>
      <c r="E567" s="224">
        <v>112</v>
      </c>
      <c r="F567" s="232"/>
      <c r="J567" s="205"/>
      <c r="L567" s="233"/>
      <c r="M567" s="275"/>
      <c r="N567" s="275"/>
    </row>
    <row r="568" spans="1:16" x14ac:dyDescent="0.25">
      <c r="F568" s="232"/>
      <c r="J568" s="205"/>
      <c r="L568" s="233"/>
      <c r="M568" s="275"/>
      <c r="N568" s="275"/>
    </row>
    <row r="569" spans="1:16" x14ac:dyDescent="0.25">
      <c r="F569" s="232"/>
      <c r="J569" s="205"/>
      <c r="L569" s="233"/>
      <c r="M569" s="275"/>
      <c r="N569" s="275"/>
    </row>
    <row r="570" spans="1:16" s="242" customFormat="1" x14ac:dyDescent="0.25">
      <c r="A570" s="236"/>
      <c r="B570" s="236"/>
      <c r="C570" s="236"/>
      <c r="D570" s="236"/>
      <c r="E570" s="236"/>
      <c r="F570" s="237"/>
      <c r="G570" s="238"/>
      <c r="H570" s="238"/>
      <c r="I570" s="238"/>
      <c r="J570" s="211" t="s">
        <v>2132</v>
      </c>
      <c r="K570" s="239"/>
      <c r="L570" s="228"/>
      <c r="M570" s="300"/>
      <c r="N570" s="300"/>
      <c r="O570" s="240"/>
      <c r="P570" s="322"/>
    </row>
    <row r="571" spans="1:16" s="242" customFormat="1" ht="14.25" customHeight="1" x14ac:dyDescent="0.25">
      <c r="A571" s="236"/>
      <c r="B571" s="236"/>
      <c r="C571" s="236"/>
      <c r="D571" s="236"/>
      <c r="E571" s="236"/>
      <c r="F571" s="247"/>
      <c r="J571" s="207"/>
      <c r="L571" s="248"/>
      <c r="M571" s="302"/>
      <c r="N571" s="302"/>
      <c r="O571" s="241"/>
      <c r="P571" s="322"/>
    </row>
    <row r="572" spans="1:16" s="242" customFormat="1" ht="14.25" customHeight="1" x14ac:dyDescent="0.25">
      <c r="A572" s="236"/>
      <c r="B572" s="236"/>
      <c r="C572" s="236"/>
      <c r="D572" s="236"/>
      <c r="E572" s="236"/>
      <c r="F572" s="247"/>
      <c r="J572" s="207"/>
      <c r="L572" s="248"/>
      <c r="M572" s="302"/>
      <c r="N572" s="302"/>
      <c r="O572" s="241"/>
      <c r="P572" s="322"/>
    </row>
    <row r="573" spans="1:16" x14ac:dyDescent="0.25">
      <c r="F573" s="225"/>
      <c r="G573" s="226"/>
      <c r="H573" s="226"/>
      <c r="I573" s="227"/>
      <c r="J573" s="206"/>
      <c r="K573" s="226"/>
      <c r="L573" s="228"/>
      <c r="M573" s="314"/>
      <c r="N573" s="300"/>
      <c r="O573" s="229"/>
      <c r="P573" s="320"/>
    </row>
    <row r="574" spans="1:16" x14ac:dyDescent="0.25">
      <c r="F574" s="232"/>
      <c r="J574" s="205"/>
      <c r="L574" s="233"/>
      <c r="M574" s="275"/>
      <c r="N574" s="275"/>
    </row>
    <row r="575" spans="1:16" x14ac:dyDescent="0.25">
      <c r="A575" s="224">
        <v>138</v>
      </c>
      <c r="B575" s="224">
        <v>587</v>
      </c>
      <c r="C575" s="224">
        <v>1</v>
      </c>
      <c r="D575" s="224">
        <v>3</v>
      </c>
      <c r="E575" s="224">
        <v>125</v>
      </c>
      <c r="F575" s="232"/>
      <c r="J575" s="205" t="s">
        <v>1440</v>
      </c>
      <c r="L575" s="233"/>
      <c r="M575" s="275"/>
      <c r="N575" s="275"/>
    </row>
    <row r="576" spans="1:16" x14ac:dyDescent="0.25">
      <c r="F576" s="232"/>
      <c r="J576" s="205"/>
      <c r="L576" s="233"/>
      <c r="M576" s="275"/>
      <c r="N576" s="275"/>
    </row>
    <row r="577" spans="1:14" x14ac:dyDescent="0.25">
      <c r="A577" s="224">
        <v>139</v>
      </c>
      <c r="B577" s="224">
        <v>588</v>
      </c>
      <c r="C577" s="224">
        <v>1</v>
      </c>
      <c r="D577" s="224">
        <v>3</v>
      </c>
      <c r="E577" s="224">
        <v>125</v>
      </c>
      <c r="F577" s="232"/>
      <c r="J577" s="205" t="s">
        <v>1441</v>
      </c>
      <c r="L577" s="233"/>
      <c r="M577" s="275"/>
      <c r="N577" s="275"/>
    </row>
    <row r="578" spans="1:14" x14ac:dyDescent="0.25">
      <c r="A578" s="224">
        <v>5</v>
      </c>
      <c r="B578" s="224">
        <v>3627</v>
      </c>
      <c r="C578" s="224">
        <v>1</v>
      </c>
      <c r="D578" s="224">
        <v>1</v>
      </c>
      <c r="E578" s="224">
        <v>112</v>
      </c>
      <c r="F578" s="232"/>
      <c r="J578" s="205" t="s">
        <v>2134</v>
      </c>
      <c r="L578" s="233"/>
      <c r="M578" s="275"/>
      <c r="N578" s="275"/>
    </row>
    <row r="579" spans="1:14" x14ac:dyDescent="0.25">
      <c r="F579" s="232"/>
      <c r="J579" s="205"/>
      <c r="L579" s="233"/>
      <c r="M579" s="275" t="s">
        <v>2135</v>
      </c>
      <c r="N579" s="275"/>
    </row>
    <row r="580" spans="1:14" x14ac:dyDescent="0.25">
      <c r="A580" s="224">
        <v>6</v>
      </c>
      <c r="B580" s="224">
        <v>6692</v>
      </c>
      <c r="C580" s="224">
        <v>1</v>
      </c>
      <c r="D580" s="224">
        <v>1</v>
      </c>
      <c r="E580" s="224">
        <v>112</v>
      </c>
      <c r="F580" s="232"/>
      <c r="G580" s="231">
        <v>19</v>
      </c>
      <c r="J580" s="221" t="s">
        <v>2137</v>
      </c>
      <c r="L580" s="233"/>
      <c r="M580" s="234">
        <v>125</v>
      </c>
      <c r="N580" s="275"/>
    </row>
    <row r="581" spans="1:14" x14ac:dyDescent="0.25">
      <c r="F581" s="232"/>
      <c r="J581" s="221"/>
      <c r="L581" s="233"/>
      <c r="M581" s="234"/>
      <c r="N581" s="275"/>
    </row>
    <row r="582" spans="1:14" x14ac:dyDescent="0.25">
      <c r="A582" s="224">
        <v>7</v>
      </c>
      <c r="B582" s="224">
        <v>6693</v>
      </c>
      <c r="C582" s="224">
        <v>1</v>
      </c>
      <c r="D582" s="224">
        <v>1</v>
      </c>
      <c r="E582" s="224">
        <v>112</v>
      </c>
      <c r="F582" s="232"/>
      <c r="G582" s="231">
        <v>66</v>
      </c>
      <c r="J582" s="221" t="s">
        <v>2137</v>
      </c>
      <c r="L582" s="233"/>
      <c r="M582" s="234">
        <v>126</v>
      </c>
      <c r="N582" s="275"/>
    </row>
    <row r="583" spans="1:14" x14ac:dyDescent="0.25">
      <c r="F583" s="232"/>
      <c r="J583" s="221"/>
      <c r="L583" s="233"/>
      <c r="M583" s="234"/>
      <c r="N583" s="275"/>
    </row>
    <row r="584" spans="1:14" x14ac:dyDescent="0.25">
      <c r="A584" s="224">
        <v>8</v>
      </c>
      <c r="B584" s="224">
        <v>6694</v>
      </c>
      <c r="C584" s="224">
        <v>1</v>
      </c>
      <c r="D584" s="224">
        <v>1</v>
      </c>
      <c r="E584" s="224">
        <v>112</v>
      </c>
      <c r="F584" s="232"/>
      <c r="G584" s="231">
        <v>66</v>
      </c>
      <c r="J584" s="221" t="s">
        <v>2137</v>
      </c>
      <c r="L584" s="233"/>
      <c r="M584" s="234">
        <v>127</v>
      </c>
      <c r="N584" s="275"/>
    </row>
    <row r="585" spans="1:14" x14ac:dyDescent="0.25">
      <c r="F585" s="232"/>
      <c r="J585" s="205"/>
      <c r="L585" s="233"/>
      <c r="M585" s="275"/>
      <c r="N585" s="275"/>
    </row>
    <row r="586" spans="1:14" x14ac:dyDescent="0.25">
      <c r="F586" s="232"/>
      <c r="J586" s="205"/>
      <c r="L586" s="233"/>
      <c r="M586" s="275"/>
      <c r="N586" s="275"/>
    </row>
    <row r="587" spans="1:14" x14ac:dyDescent="0.25">
      <c r="A587" s="224">
        <v>6</v>
      </c>
      <c r="B587" s="224">
        <v>6692</v>
      </c>
      <c r="C587" s="224">
        <v>1</v>
      </c>
      <c r="D587" s="224">
        <v>1</v>
      </c>
      <c r="E587" s="224">
        <v>112</v>
      </c>
      <c r="F587" s="232"/>
      <c r="G587" s="231">
        <v>19</v>
      </c>
      <c r="J587" s="205"/>
      <c r="L587" s="233"/>
      <c r="M587" s="275"/>
      <c r="N587" s="275"/>
    </row>
    <row r="588" spans="1:14" x14ac:dyDescent="0.25">
      <c r="F588" s="232"/>
      <c r="J588" s="205"/>
      <c r="L588" s="233"/>
      <c r="M588" s="275"/>
      <c r="N588" s="275"/>
    </row>
    <row r="589" spans="1:14" x14ac:dyDescent="0.25">
      <c r="A589" s="224">
        <v>7</v>
      </c>
      <c r="B589" s="224">
        <v>6693</v>
      </c>
      <c r="C589" s="224">
        <v>1</v>
      </c>
      <c r="D589" s="224">
        <v>1</v>
      </c>
      <c r="E589" s="224">
        <v>112</v>
      </c>
      <c r="F589" s="232"/>
      <c r="G589" s="231">
        <v>66</v>
      </c>
      <c r="J589" s="205"/>
      <c r="L589" s="233"/>
      <c r="M589" s="275"/>
      <c r="N589" s="275"/>
    </row>
    <row r="590" spans="1:14" x14ac:dyDescent="0.25">
      <c r="F590" s="232"/>
      <c r="J590" s="205"/>
      <c r="L590" s="233"/>
      <c r="M590" s="275"/>
      <c r="N590" s="275"/>
    </row>
    <row r="591" spans="1:14" x14ac:dyDescent="0.25">
      <c r="A591" s="224">
        <v>8</v>
      </c>
      <c r="B591" s="224">
        <v>6694</v>
      </c>
      <c r="C591" s="224">
        <v>1</v>
      </c>
      <c r="D591" s="224">
        <v>1</v>
      </c>
      <c r="E591" s="224">
        <v>112</v>
      </c>
      <c r="F591" s="232"/>
      <c r="G591" s="231">
        <v>66</v>
      </c>
      <c r="J591" s="205"/>
      <c r="L591" s="233"/>
      <c r="M591" s="275"/>
      <c r="N591" s="275"/>
    </row>
    <row r="592" spans="1:14" x14ac:dyDescent="0.25">
      <c r="A592" s="224">
        <v>9</v>
      </c>
      <c r="B592" s="224">
        <v>6695</v>
      </c>
      <c r="C592" s="224">
        <v>1</v>
      </c>
      <c r="D592" s="224">
        <v>1</v>
      </c>
      <c r="E592" s="224">
        <v>112</v>
      </c>
      <c r="F592" s="232"/>
      <c r="G592" s="231">
        <v>66</v>
      </c>
      <c r="J592" s="205"/>
      <c r="L592" s="233"/>
      <c r="M592" s="275"/>
      <c r="N592" s="275"/>
    </row>
    <row r="593" spans="1:14" x14ac:dyDescent="0.25">
      <c r="A593" s="224">
        <v>8</v>
      </c>
      <c r="B593" s="224">
        <v>6694</v>
      </c>
      <c r="C593" s="224">
        <v>1</v>
      </c>
      <c r="D593" s="224">
        <v>1</v>
      </c>
      <c r="E593" s="224">
        <v>112</v>
      </c>
      <c r="F593" s="232"/>
      <c r="G593" s="231">
        <v>66</v>
      </c>
      <c r="J593" s="205"/>
      <c r="L593" s="233"/>
      <c r="M593" s="275"/>
      <c r="N593" s="275"/>
    </row>
    <row r="594" spans="1:14" x14ac:dyDescent="0.25">
      <c r="F594" s="232"/>
      <c r="J594" s="205"/>
      <c r="L594" s="233"/>
      <c r="M594" s="275"/>
      <c r="N594" s="275"/>
    </row>
    <row r="595" spans="1:14" x14ac:dyDescent="0.25">
      <c r="A595" s="224">
        <v>10</v>
      </c>
      <c r="B595" s="224">
        <v>9969</v>
      </c>
      <c r="C595" s="224">
        <v>1</v>
      </c>
      <c r="D595" s="224">
        <v>1</v>
      </c>
      <c r="E595" s="224">
        <v>112</v>
      </c>
      <c r="F595" s="232"/>
      <c r="J595" s="205"/>
      <c r="L595" s="233"/>
      <c r="M595" s="275"/>
      <c r="N595" s="275"/>
    </row>
    <row r="596" spans="1:14" x14ac:dyDescent="0.25">
      <c r="F596" s="232"/>
      <c r="J596" s="205"/>
      <c r="L596" s="233"/>
      <c r="M596" s="275"/>
      <c r="N596" s="275"/>
    </row>
    <row r="597" spans="1:14" x14ac:dyDescent="0.25">
      <c r="A597" s="224">
        <v>11</v>
      </c>
      <c r="B597" s="224">
        <v>9970</v>
      </c>
      <c r="C597" s="224">
        <v>1</v>
      </c>
      <c r="D597" s="224">
        <v>1</v>
      </c>
      <c r="E597" s="224">
        <v>112</v>
      </c>
      <c r="F597" s="232"/>
      <c r="J597" s="205"/>
      <c r="L597" s="233"/>
      <c r="M597" s="275"/>
      <c r="N597" s="275"/>
    </row>
    <row r="598" spans="1:14" x14ac:dyDescent="0.25">
      <c r="F598" s="232"/>
      <c r="J598" s="205"/>
      <c r="L598" s="233"/>
      <c r="M598" s="275"/>
      <c r="N598" s="275"/>
    </row>
    <row r="599" spans="1:14" x14ac:dyDescent="0.25">
      <c r="A599" s="224">
        <v>12</v>
      </c>
      <c r="B599" s="224">
        <v>9971</v>
      </c>
      <c r="C599" s="224">
        <v>1</v>
      </c>
      <c r="D599" s="224">
        <v>1</v>
      </c>
      <c r="E599" s="224">
        <v>112</v>
      </c>
      <c r="F599" s="232"/>
      <c r="J599" s="205"/>
      <c r="L599" s="233"/>
      <c r="M599" s="275"/>
      <c r="N599" s="275"/>
    </row>
    <row r="600" spans="1:14" x14ac:dyDescent="0.25">
      <c r="F600" s="232"/>
      <c r="J600" s="205"/>
      <c r="L600" s="233"/>
      <c r="M600" s="275"/>
      <c r="N600" s="275"/>
    </row>
    <row r="601" spans="1:14" x14ac:dyDescent="0.25">
      <c r="A601" s="224">
        <v>13</v>
      </c>
      <c r="B601" s="224">
        <v>9972</v>
      </c>
      <c r="C601" s="224">
        <v>1</v>
      </c>
      <c r="D601" s="224">
        <v>1</v>
      </c>
      <c r="E601" s="224">
        <v>112</v>
      </c>
      <c r="F601" s="232"/>
      <c r="J601" s="205"/>
      <c r="L601" s="233"/>
      <c r="M601" s="275"/>
      <c r="N601" s="275"/>
    </row>
    <row r="602" spans="1:14" x14ac:dyDescent="0.25">
      <c r="A602" s="224">
        <v>9</v>
      </c>
      <c r="B602" s="224">
        <v>6695</v>
      </c>
      <c r="C602" s="224">
        <v>1</v>
      </c>
      <c r="D602" s="224">
        <v>1</v>
      </c>
      <c r="E602" s="224">
        <v>112</v>
      </c>
      <c r="F602" s="232"/>
      <c r="G602" s="231">
        <v>66</v>
      </c>
      <c r="J602" s="205"/>
      <c r="L602" s="233"/>
      <c r="M602" s="275"/>
      <c r="N602" s="275"/>
    </row>
    <row r="603" spans="1:14" x14ac:dyDescent="0.25">
      <c r="F603" s="232"/>
      <c r="J603" s="205"/>
      <c r="L603" s="233"/>
      <c r="M603" s="275"/>
      <c r="N603" s="275"/>
    </row>
    <row r="604" spans="1:14" x14ac:dyDescent="0.25">
      <c r="A604" s="224">
        <v>10</v>
      </c>
      <c r="B604" s="224">
        <v>9969</v>
      </c>
      <c r="C604" s="224">
        <v>1</v>
      </c>
      <c r="D604" s="224">
        <v>1</v>
      </c>
      <c r="E604" s="224">
        <v>112</v>
      </c>
      <c r="F604" s="232"/>
      <c r="J604" s="205"/>
      <c r="L604" s="233"/>
      <c r="M604" s="275"/>
      <c r="N604" s="275"/>
    </row>
    <row r="605" spans="1:14" x14ac:dyDescent="0.25">
      <c r="F605" s="232"/>
      <c r="J605" s="205"/>
      <c r="L605" s="233"/>
      <c r="M605" s="275"/>
      <c r="N605" s="275"/>
    </row>
    <row r="606" spans="1:14" x14ac:dyDescent="0.25">
      <c r="A606" s="224">
        <v>11</v>
      </c>
      <c r="B606" s="224">
        <v>9970</v>
      </c>
      <c r="C606" s="224">
        <v>1</v>
      </c>
      <c r="D606" s="224">
        <v>1</v>
      </c>
      <c r="E606" s="224">
        <v>112</v>
      </c>
      <c r="F606" s="232"/>
      <c r="J606" s="205"/>
      <c r="L606" s="233"/>
      <c r="M606" s="275"/>
      <c r="N606" s="275"/>
    </row>
    <row r="607" spans="1:14" x14ac:dyDescent="0.25">
      <c r="F607" s="232"/>
      <c r="J607" s="205"/>
      <c r="L607" s="233"/>
      <c r="M607" s="275"/>
      <c r="N607" s="275"/>
    </row>
    <row r="608" spans="1:14" x14ac:dyDescent="0.25">
      <c r="A608" s="224">
        <v>9</v>
      </c>
      <c r="B608" s="224">
        <v>6695</v>
      </c>
      <c r="C608" s="224">
        <v>1</v>
      </c>
      <c r="D608" s="224">
        <v>1</v>
      </c>
      <c r="E608" s="224">
        <v>112</v>
      </c>
      <c r="F608" s="232"/>
      <c r="G608" s="231">
        <v>66</v>
      </c>
      <c r="J608" s="205"/>
      <c r="L608" s="233"/>
      <c r="M608" s="275"/>
      <c r="N608" s="275"/>
    </row>
    <row r="609" spans="1:16" x14ac:dyDescent="0.25">
      <c r="F609" s="232"/>
      <c r="J609" s="205"/>
      <c r="L609" s="233"/>
      <c r="M609" s="275"/>
      <c r="N609" s="275"/>
    </row>
    <row r="610" spans="1:16" x14ac:dyDescent="0.25">
      <c r="A610" s="224">
        <v>10</v>
      </c>
      <c r="B610" s="224">
        <v>9969</v>
      </c>
      <c r="C610" s="224">
        <v>1</v>
      </c>
      <c r="D610" s="224">
        <v>1</v>
      </c>
      <c r="E610" s="224">
        <v>112</v>
      </c>
      <c r="F610" s="232"/>
      <c r="J610" s="205"/>
      <c r="L610" s="233"/>
      <c r="M610" s="275"/>
      <c r="N610" s="275"/>
    </row>
    <row r="611" spans="1:16" x14ac:dyDescent="0.25">
      <c r="F611" s="232"/>
      <c r="J611" s="205"/>
      <c r="L611" s="233"/>
      <c r="M611" s="275"/>
      <c r="N611" s="275"/>
    </row>
    <row r="612" spans="1:16" x14ac:dyDescent="0.25">
      <c r="A612" s="224">
        <v>11</v>
      </c>
      <c r="B612" s="224">
        <v>9970</v>
      </c>
      <c r="C612" s="224">
        <v>1</v>
      </c>
      <c r="D612" s="224">
        <v>1</v>
      </c>
      <c r="E612" s="224">
        <v>112</v>
      </c>
      <c r="F612" s="232"/>
      <c r="J612" s="205"/>
      <c r="L612" s="233"/>
      <c r="M612" s="275"/>
      <c r="N612" s="275"/>
    </row>
    <row r="613" spans="1:16" x14ac:dyDescent="0.25">
      <c r="F613" s="232"/>
      <c r="J613" s="205"/>
      <c r="L613" s="233"/>
      <c r="M613" s="275"/>
      <c r="N613" s="275"/>
    </row>
    <row r="614" spans="1:16" x14ac:dyDescent="0.25">
      <c r="A614" s="224">
        <v>12</v>
      </c>
      <c r="B614" s="224">
        <v>9971</v>
      </c>
      <c r="C614" s="224">
        <v>1</v>
      </c>
      <c r="D614" s="224">
        <v>1</v>
      </c>
      <c r="E614" s="224">
        <v>112</v>
      </c>
      <c r="F614" s="232"/>
      <c r="J614" s="205"/>
      <c r="L614" s="233"/>
      <c r="M614" s="275"/>
      <c r="N614" s="275"/>
    </row>
    <row r="615" spans="1:16" x14ac:dyDescent="0.25">
      <c r="F615" s="232"/>
      <c r="J615" s="205"/>
      <c r="L615" s="233"/>
      <c r="M615" s="275"/>
      <c r="N615" s="275"/>
    </row>
    <row r="616" spans="1:16" x14ac:dyDescent="0.25">
      <c r="A616" s="224">
        <v>9</v>
      </c>
      <c r="B616" s="224">
        <v>6695</v>
      </c>
      <c r="C616" s="224">
        <v>1</v>
      </c>
      <c r="D616" s="224">
        <v>1</v>
      </c>
      <c r="E616" s="224">
        <v>112</v>
      </c>
      <c r="F616" s="232"/>
      <c r="G616" s="231">
        <v>66</v>
      </c>
      <c r="J616" s="205"/>
      <c r="L616" s="233"/>
      <c r="M616" s="275"/>
      <c r="N616" s="275"/>
    </row>
    <row r="617" spans="1:16" x14ac:dyDescent="0.25">
      <c r="F617" s="232"/>
      <c r="J617" s="205"/>
      <c r="L617" s="233"/>
      <c r="M617" s="275"/>
      <c r="N617" s="275"/>
    </row>
    <row r="618" spans="1:16" x14ac:dyDescent="0.25">
      <c r="A618" s="224">
        <v>10</v>
      </c>
      <c r="B618" s="224">
        <v>9969</v>
      </c>
      <c r="C618" s="224">
        <v>1</v>
      </c>
      <c r="D618" s="224">
        <v>1</v>
      </c>
      <c r="E618" s="224">
        <v>112</v>
      </c>
      <c r="F618" s="232"/>
      <c r="J618" s="205"/>
      <c r="L618" s="233"/>
      <c r="M618" s="275"/>
      <c r="N618" s="275"/>
    </row>
    <row r="619" spans="1:16" x14ac:dyDescent="0.25">
      <c r="A619" s="224">
        <v>12</v>
      </c>
      <c r="B619" s="224">
        <v>9971</v>
      </c>
      <c r="C619" s="224">
        <v>1</v>
      </c>
      <c r="D619" s="224">
        <v>1</v>
      </c>
      <c r="E619" s="224">
        <v>112</v>
      </c>
      <c r="F619" s="232"/>
      <c r="J619" s="205"/>
      <c r="L619" s="233"/>
      <c r="M619" s="275"/>
      <c r="N619" s="275"/>
    </row>
    <row r="620" spans="1:16" x14ac:dyDescent="0.25">
      <c r="F620" s="232"/>
      <c r="J620" s="205"/>
      <c r="L620" s="233"/>
      <c r="M620" s="275"/>
      <c r="N620" s="275"/>
    </row>
    <row r="621" spans="1:16" x14ac:dyDescent="0.25">
      <c r="F621" s="232"/>
      <c r="J621" s="205"/>
      <c r="L621" s="233"/>
      <c r="M621" s="275"/>
      <c r="N621" s="275"/>
    </row>
    <row r="622" spans="1:16" s="242" customFormat="1" x14ac:dyDescent="0.25">
      <c r="A622" s="236"/>
      <c r="B622" s="236"/>
      <c r="C622" s="236"/>
      <c r="D622" s="236"/>
      <c r="E622" s="236"/>
      <c r="F622" s="237"/>
      <c r="G622" s="238"/>
      <c r="H622" s="238"/>
      <c r="I622" s="238"/>
      <c r="J622" s="211" t="s">
        <v>2139</v>
      </c>
      <c r="K622" s="239"/>
      <c r="L622" s="228"/>
      <c r="M622" s="300"/>
      <c r="N622" s="300"/>
      <c r="O622" s="240"/>
      <c r="P622" s="322"/>
    </row>
    <row r="624" spans="1:16" x14ac:dyDescent="0.25">
      <c r="J624" s="203"/>
    </row>
    <row r="625" spans="1:16" x14ac:dyDescent="0.25">
      <c r="F625" s="225"/>
      <c r="G625" s="226"/>
      <c r="H625" s="226"/>
      <c r="I625" s="227"/>
      <c r="J625" s="206"/>
      <c r="K625" s="226"/>
      <c r="L625" s="228"/>
      <c r="M625" s="314"/>
      <c r="N625" s="300"/>
      <c r="O625" s="229"/>
      <c r="P625" s="320"/>
    </row>
    <row r="626" spans="1:16" x14ac:dyDescent="0.25">
      <c r="F626" s="232"/>
      <c r="L626" s="233"/>
      <c r="M626" s="275"/>
      <c r="N626" s="275"/>
    </row>
    <row r="627" spans="1:16" x14ac:dyDescent="0.25">
      <c r="A627" s="224">
        <v>182</v>
      </c>
      <c r="B627" s="224">
        <v>778</v>
      </c>
      <c r="C627" s="224">
        <v>1</v>
      </c>
      <c r="D627" s="224">
        <v>4</v>
      </c>
      <c r="E627" s="224">
        <v>129</v>
      </c>
      <c r="F627" s="232"/>
      <c r="J627" s="205" t="s">
        <v>2130</v>
      </c>
      <c r="L627" s="233"/>
      <c r="M627" s="275"/>
      <c r="N627" s="275"/>
    </row>
    <row r="628" spans="1:16" x14ac:dyDescent="0.25">
      <c r="F628" s="232"/>
      <c r="J628" s="205"/>
      <c r="L628" s="233"/>
      <c r="M628" s="275"/>
      <c r="N628" s="275"/>
    </row>
    <row r="629" spans="1:16" x14ac:dyDescent="0.25">
      <c r="A629" s="224">
        <v>183</v>
      </c>
      <c r="B629" s="224">
        <v>11015</v>
      </c>
      <c r="C629" s="224">
        <v>1</v>
      </c>
      <c r="D629" s="224">
        <v>4</v>
      </c>
      <c r="E629" s="224">
        <v>129</v>
      </c>
      <c r="F629" s="232"/>
      <c r="J629" s="205" t="s">
        <v>1316</v>
      </c>
      <c r="L629" s="233"/>
      <c r="M629" s="275"/>
      <c r="N629" s="275"/>
    </row>
    <row r="630" spans="1:16" x14ac:dyDescent="0.25">
      <c r="F630" s="232"/>
      <c r="J630" s="205"/>
      <c r="L630" s="233"/>
      <c r="M630" s="275"/>
      <c r="N630" s="275"/>
    </row>
    <row r="631" spans="1:16" x14ac:dyDescent="0.25">
      <c r="A631" s="224">
        <v>184</v>
      </c>
      <c r="B631" s="224">
        <v>779</v>
      </c>
      <c r="C631" s="224">
        <v>1</v>
      </c>
      <c r="D631" s="224">
        <v>4</v>
      </c>
      <c r="E631" s="224">
        <v>129</v>
      </c>
      <c r="F631" s="232"/>
      <c r="J631" s="205" t="s">
        <v>1475</v>
      </c>
      <c r="L631" s="233"/>
      <c r="M631" s="275"/>
      <c r="N631" s="275"/>
    </row>
    <row r="632" spans="1:16" x14ac:dyDescent="0.25">
      <c r="F632" s="232"/>
      <c r="J632" s="205"/>
      <c r="L632" s="233"/>
      <c r="M632" s="275"/>
      <c r="N632" s="275"/>
    </row>
    <row r="633" spans="1:16" x14ac:dyDescent="0.25">
      <c r="A633" s="224">
        <v>185</v>
      </c>
      <c r="B633" s="224">
        <v>780</v>
      </c>
      <c r="C633" s="224">
        <v>1</v>
      </c>
      <c r="D633" s="224">
        <v>4</v>
      </c>
      <c r="E633" s="224">
        <v>129</v>
      </c>
      <c r="F633" s="232"/>
      <c r="J633" s="205" t="s">
        <v>1476</v>
      </c>
      <c r="L633" s="233"/>
      <c r="M633" s="275"/>
      <c r="N633" s="275"/>
    </row>
    <row r="634" spans="1:16" x14ac:dyDescent="0.25">
      <c r="F634" s="232"/>
      <c r="J634" s="205"/>
      <c r="L634" s="233"/>
      <c r="M634" s="275"/>
      <c r="N634" s="275"/>
    </row>
    <row r="635" spans="1:16" x14ac:dyDescent="0.25">
      <c r="A635" s="224">
        <v>186</v>
      </c>
      <c r="B635" s="224">
        <v>3651</v>
      </c>
      <c r="C635" s="224">
        <v>1</v>
      </c>
      <c r="D635" s="224">
        <v>4</v>
      </c>
      <c r="E635" s="224">
        <v>129</v>
      </c>
      <c r="F635" s="232"/>
      <c r="J635" s="205" t="s">
        <v>1319</v>
      </c>
      <c r="L635" s="233"/>
      <c r="M635" s="275"/>
      <c r="N635" s="275"/>
    </row>
    <row r="636" spans="1:16" x14ac:dyDescent="0.25">
      <c r="F636" s="232"/>
      <c r="L636" s="233"/>
      <c r="M636" s="275"/>
      <c r="N636" s="275"/>
    </row>
    <row r="637" spans="1:16" ht="30" x14ac:dyDescent="0.25">
      <c r="A637" s="224">
        <v>187</v>
      </c>
      <c r="B637" s="224">
        <v>6757</v>
      </c>
      <c r="C637" s="224">
        <v>1</v>
      </c>
      <c r="D637" s="224">
        <v>4</v>
      </c>
      <c r="E637" s="224">
        <v>129</v>
      </c>
      <c r="F637" s="232"/>
      <c r="G637" s="231">
        <v>19</v>
      </c>
      <c r="J637" s="202" t="s">
        <v>1320</v>
      </c>
      <c r="L637" s="233"/>
      <c r="M637" s="275"/>
      <c r="N637" s="275"/>
    </row>
    <row r="638" spans="1:16" x14ac:dyDescent="0.25">
      <c r="F638" s="232"/>
      <c r="L638" s="233"/>
      <c r="M638" s="275"/>
      <c r="N638" s="275"/>
    </row>
    <row r="639" spans="1:16" x14ac:dyDescent="0.25">
      <c r="A639" s="224">
        <v>188</v>
      </c>
      <c r="B639" s="224">
        <v>6758</v>
      </c>
      <c r="C639" s="224">
        <v>1</v>
      </c>
      <c r="D639" s="224">
        <v>4</v>
      </c>
      <c r="E639" s="224">
        <v>129</v>
      </c>
      <c r="F639" s="232"/>
      <c r="J639" s="205" t="s">
        <v>1321</v>
      </c>
      <c r="L639" s="233"/>
      <c r="M639" s="275"/>
      <c r="N639" s="275"/>
    </row>
    <row r="640" spans="1:16" x14ac:dyDescent="0.25">
      <c r="F640" s="232"/>
      <c r="L640" s="233"/>
      <c r="M640" s="275"/>
      <c r="N640" s="275"/>
    </row>
    <row r="641" spans="1:14" x14ac:dyDescent="0.25">
      <c r="A641" s="224">
        <v>189</v>
      </c>
      <c r="B641" s="224">
        <v>7847</v>
      </c>
      <c r="C641" s="224">
        <v>1</v>
      </c>
      <c r="D641" s="224">
        <v>4</v>
      </c>
      <c r="E641" s="224">
        <v>129</v>
      </c>
      <c r="F641" s="232"/>
      <c r="J641" s="202" t="s">
        <v>1477</v>
      </c>
      <c r="L641" s="233"/>
      <c r="M641" s="275"/>
      <c r="N641" s="275"/>
    </row>
    <row r="642" spans="1:14" x14ac:dyDescent="0.25">
      <c r="F642" s="232"/>
      <c r="L642" s="233"/>
      <c r="M642" s="275"/>
      <c r="N642" s="275"/>
    </row>
    <row r="643" spans="1:14" ht="45" x14ac:dyDescent="0.25">
      <c r="A643" s="224">
        <v>190</v>
      </c>
      <c r="B643" s="224">
        <v>7848</v>
      </c>
      <c r="C643" s="224">
        <v>1</v>
      </c>
      <c r="D643" s="224">
        <v>4</v>
      </c>
      <c r="E643" s="224">
        <v>129</v>
      </c>
      <c r="F643" s="232"/>
      <c r="J643" s="202" t="s">
        <v>1478</v>
      </c>
      <c r="L643" s="233"/>
      <c r="M643" s="275"/>
      <c r="N643" s="275"/>
    </row>
    <row r="644" spans="1:14" x14ac:dyDescent="0.25">
      <c r="F644" s="232"/>
      <c r="L644" s="233"/>
      <c r="M644" s="275"/>
      <c r="N644" s="275"/>
    </row>
    <row r="645" spans="1:14" x14ac:dyDescent="0.25">
      <c r="A645" s="224">
        <v>191</v>
      </c>
      <c r="B645" s="224">
        <v>10782</v>
      </c>
      <c r="C645" s="224">
        <v>1</v>
      </c>
      <c r="D645" s="224">
        <v>4</v>
      </c>
      <c r="E645" s="224">
        <v>129</v>
      </c>
      <c r="F645" s="232"/>
      <c r="J645" s="202" t="s">
        <v>1479</v>
      </c>
      <c r="L645" s="233"/>
      <c r="M645" s="275"/>
      <c r="N645" s="275"/>
    </row>
    <row r="646" spans="1:14" x14ac:dyDescent="0.25">
      <c r="F646" s="232"/>
      <c r="L646" s="233"/>
      <c r="M646" s="275"/>
      <c r="N646" s="275"/>
    </row>
    <row r="647" spans="1:14" ht="90" x14ac:dyDescent="0.25">
      <c r="A647" s="224">
        <v>192</v>
      </c>
      <c r="B647" s="224">
        <v>10783</v>
      </c>
      <c r="C647" s="224">
        <v>1</v>
      </c>
      <c r="D647" s="224">
        <v>4</v>
      </c>
      <c r="E647" s="224">
        <v>129</v>
      </c>
      <c r="F647" s="232"/>
      <c r="J647" s="202" t="s">
        <v>1480</v>
      </c>
      <c r="L647" s="233"/>
      <c r="M647" s="275"/>
      <c r="N647" s="275"/>
    </row>
    <row r="648" spans="1:14" x14ac:dyDescent="0.25">
      <c r="F648" s="232"/>
      <c r="L648" s="233"/>
      <c r="M648" s="275"/>
      <c r="N648" s="275"/>
    </row>
    <row r="649" spans="1:14" x14ac:dyDescent="0.25">
      <c r="A649" s="224">
        <v>193</v>
      </c>
      <c r="B649" s="224">
        <v>781</v>
      </c>
      <c r="C649" s="224">
        <v>1</v>
      </c>
      <c r="D649" s="224">
        <v>4</v>
      </c>
      <c r="E649" s="224">
        <v>129</v>
      </c>
      <c r="F649" s="232"/>
      <c r="J649" s="205" t="s">
        <v>1481</v>
      </c>
      <c r="L649" s="233"/>
      <c r="M649" s="275"/>
      <c r="N649" s="275"/>
    </row>
    <row r="650" spans="1:14" x14ac:dyDescent="0.25">
      <c r="F650" s="232"/>
      <c r="L650" s="233"/>
      <c r="M650" s="275"/>
      <c r="N650" s="275"/>
    </row>
    <row r="651" spans="1:14" ht="30" x14ac:dyDescent="0.25">
      <c r="A651" s="224">
        <v>194</v>
      </c>
      <c r="B651" s="224">
        <v>10862</v>
      </c>
      <c r="C651" s="224">
        <v>1</v>
      </c>
      <c r="D651" s="224">
        <v>4</v>
      </c>
      <c r="E651" s="224">
        <v>129</v>
      </c>
      <c r="F651" s="232"/>
      <c r="J651" s="202" t="s">
        <v>1482</v>
      </c>
      <c r="L651" s="233"/>
      <c r="M651" s="275"/>
      <c r="N651" s="275"/>
    </row>
    <row r="652" spans="1:14" x14ac:dyDescent="0.25">
      <c r="F652" s="232"/>
      <c r="L652" s="233"/>
      <c r="M652" s="275"/>
      <c r="N652" s="275"/>
    </row>
    <row r="653" spans="1:14" x14ac:dyDescent="0.25">
      <c r="A653" s="224">
        <v>195</v>
      </c>
      <c r="B653" s="224">
        <v>783</v>
      </c>
      <c r="C653" s="224">
        <v>1</v>
      </c>
      <c r="D653" s="224">
        <v>4</v>
      </c>
      <c r="E653" s="224">
        <v>129</v>
      </c>
      <c r="F653" s="232">
        <v>1</v>
      </c>
      <c r="J653" s="202" t="s">
        <v>1483</v>
      </c>
      <c r="L653" s="233" t="s">
        <v>66</v>
      </c>
      <c r="M653" s="275">
        <v>9</v>
      </c>
      <c r="N653" s="275"/>
    </row>
    <row r="654" spans="1:14" x14ac:dyDescent="0.25">
      <c r="F654" s="232"/>
      <c r="L654" s="233"/>
      <c r="M654" s="275"/>
      <c r="N654" s="275"/>
    </row>
    <row r="655" spans="1:14" ht="45" x14ac:dyDescent="0.25">
      <c r="A655" s="224">
        <v>196</v>
      </c>
      <c r="B655" s="224">
        <v>10863</v>
      </c>
      <c r="C655" s="224">
        <v>1</v>
      </c>
      <c r="D655" s="224">
        <v>4</v>
      </c>
      <c r="E655" s="224">
        <v>129</v>
      </c>
      <c r="F655" s="232"/>
      <c r="J655" s="202" t="s">
        <v>1484</v>
      </c>
      <c r="L655" s="233"/>
      <c r="M655" s="275"/>
      <c r="N655" s="275"/>
    </row>
    <row r="656" spans="1:14" x14ac:dyDescent="0.25">
      <c r="F656" s="232"/>
      <c r="L656" s="233"/>
      <c r="M656" s="275"/>
      <c r="N656" s="275"/>
    </row>
    <row r="657" spans="1:19" x14ac:dyDescent="0.25">
      <c r="A657" s="224">
        <v>197</v>
      </c>
      <c r="B657" s="224">
        <v>792</v>
      </c>
      <c r="C657" s="224">
        <v>1</v>
      </c>
      <c r="D657" s="224">
        <v>4</v>
      </c>
      <c r="E657" s="224">
        <v>129</v>
      </c>
      <c r="F657" s="232">
        <v>2</v>
      </c>
      <c r="J657" s="202" t="s">
        <v>1485</v>
      </c>
      <c r="L657" s="233" t="s">
        <v>66</v>
      </c>
      <c r="M657" s="275">
        <v>21</v>
      </c>
      <c r="N657" s="275"/>
    </row>
    <row r="658" spans="1:19" x14ac:dyDescent="0.25">
      <c r="F658" s="232"/>
      <c r="L658" s="233"/>
      <c r="M658" s="275"/>
      <c r="N658" s="275"/>
    </row>
    <row r="659" spans="1:19" x14ac:dyDescent="0.25">
      <c r="F659" s="232"/>
      <c r="L659" s="233"/>
      <c r="M659" s="275"/>
      <c r="N659" s="275"/>
    </row>
    <row r="660" spans="1:19" x14ac:dyDescent="0.25">
      <c r="F660" s="232"/>
      <c r="L660" s="233"/>
      <c r="M660" s="275"/>
      <c r="N660" s="275"/>
      <c r="S660" s="275"/>
    </row>
    <row r="661" spans="1:19" s="242" customFormat="1" x14ac:dyDescent="0.25">
      <c r="A661" s="236"/>
      <c r="B661" s="236"/>
      <c r="C661" s="236"/>
      <c r="D661" s="236"/>
      <c r="E661" s="236"/>
      <c r="F661" s="237"/>
      <c r="G661" s="238"/>
      <c r="H661" s="238"/>
      <c r="I661" s="238"/>
      <c r="J661" s="211" t="s">
        <v>2132</v>
      </c>
      <c r="K661" s="239"/>
      <c r="L661" s="228"/>
      <c r="M661" s="300"/>
      <c r="N661" s="300"/>
      <c r="O661" s="240"/>
      <c r="P661" s="322"/>
    </row>
    <row r="662" spans="1:19" s="242" customFormat="1" ht="14.25" customHeight="1" x14ac:dyDescent="0.25">
      <c r="A662" s="236"/>
      <c r="B662" s="236"/>
      <c r="C662" s="236"/>
      <c r="D662" s="236"/>
      <c r="E662" s="236"/>
      <c r="F662" s="247"/>
      <c r="J662" s="207"/>
      <c r="L662" s="248"/>
      <c r="M662" s="302"/>
      <c r="N662" s="302"/>
      <c r="O662" s="241"/>
      <c r="P662" s="322"/>
    </row>
    <row r="663" spans="1:19" s="242" customFormat="1" ht="14.25" customHeight="1" x14ac:dyDescent="0.25">
      <c r="A663" s="236"/>
      <c r="B663" s="236"/>
      <c r="C663" s="236"/>
      <c r="D663" s="236"/>
      <c r="E663" s="236"/>
      <c r="F663" s="247"/>
      <c r="J663" s="207"/>
      <c r="L663" s="248"/>
      <c r="M663" s="302"/>
      <c r="N663" s="302"/>
      <c r="O663" s="241"/>
      <c r="P663" s="322"/>
    </row>
    <row r="664" spans="1:19" x14ac:dyDescent="0.25">
      <c r="F664" s="225"/>
      <c r="G664" s="226"/>
      <c r="H664" s="226"/>
      <c r="I664" s="227"/>
      <c r="J664" s="206"/>
      <c r="K664" s="226"/>
      <c r="L664" s="228"/>
      <c r="M664" s="314"/>
      <c r="N664" s="300"/>
      <c r="O664" s="229"/>
      <c r="P664" s="320"/>
    </row>
    <row r="665" spans="1:19" x14ac:dyDescent="0.25">
      <c r="F665" s="232"/>
      <c r="L665" s="233"/>
      <c r="M665" s="275"/>
      <c r="N665" s="275"/>
    </row>
    <row r="666" spans="1:19" x14ac:dyDescent="0.25">
      <c r="A666" s="224">
        <v>198</v>
      </c>
      <c r="B666" s="224">
        <v>10835</v>
      </c>
      <c r="C666" s="224">
        <v>1</v>
      </c>
      <c r="D666" s="224">
        <v>4</v>
      </c>
      <c r="E666" s="224">
        <v>129</v>
      </c>
      <c r="F666" s="232"/>
      <c r="J666" s="205" t="s">
        <v>1486</v>
      </c>
      <c r="L666" s="233"/>
      <c r="M666" s="275"/>
      <c r="N666" s="275"/>
    </row>
    <row r="667" spans="1:19" x14ac:dyDescent="0.25">
      <c r="F667" s="232"/>
      <c r="L667" s="233"/>
      <c r="M667" s="275"/>
      <c r="N667" s="275"/>
    </row>
    <row r="668" spans="1:19" ht="60" x14ac:dyDescent="0.25">
      <c r="A668" s="224">
        <v>199</v>
      </c>
      <c r="B668" s="224">
        <v>10854</v>
      </c>
      <c r="C668" s="224">
        <v>1</v>
      </c>
      <c r="D668" s="224">
        <v>4</v>
      </c>
      <c r="E668" s="224">
        <v>130</v>
      </c>
      <c r="F668" s="232"/>
      <c r="J668" s="202" t="s">
        <v>1487</v>
      </c>
      <c r="L668" s="233"/>
      <c r="M668" s="275"/>
      <c r="N668" s="275"/>
    </row>
    <row r="669" spans="1:19" x14ac:dyDescent="0.25">
      <c r="F669" s="232"/>
      <c r="L669" s="233"/>
      <c r="M669" s="275"/>
      <c r="N669" s="275"/>
    </row>
    <row r="670" spans="1:19" x14ac:dyDescent="0.25">
      <c r="A670" s="224">
        <v>200</v>
      </c>
      <c r="B670" s="224">
        <v>10838</v>
      </c>
      <c r="C670" s="224">
        <v>1</v>
      </c>
      <c r="D670" s="224">
        <v>4</v>
      </c>
      <c r="E670" s="224">
        <v>130</v>
      </c>
      <c r="F670" s="232">
        <v>3</v>
      </c>
      <c r="J670" s="202" t="s">
        <v>1488</v>
      </c>
      <c r="L670" s="233" t="s">
        <v>66</v>
      </c>
      <c r="M670" s="275">
        <v>24</v>
      </c>
      <c r="N670" s="275"/>
    </row>
    <row r="671" spans="1:19" x14ac:dyDescent="0.25">
      <c r="F671" s="232"/>
      <c r="L671" s="233"/>
      <c r="M671" s="275"/>
      <c r="N671" s="275"/>
    </row>
    <row r="672" spans="1:19" x14ac:dyDescent="0.25">
      <c r="A672" s="224">
        <v>201</v>
      </c>
      <c r="B672" s="224">
        <v>10855</v>
      </c>
      <c r="C672" s="224">
        <v>1</v>
      </c>
      <c r="D672" s="224">
        <v>4</v>
      </c>
      <c r="E672" s="224">
        <v>130</v>
      </c>
      <c r="F672" s="232">
        <v>4</v>
      </c>
      <c r="J672" s="202" t="s">
        <v>1489</v>
      </c>
      <c r="L672" s="233" t="s">
        <v>66</v>
      </c>
      <c r="M672" s="275">
        <v>3</v>
      </c>
      <c r="N672" s="275"/>
    </row>
    <row r="673" spans="1:14" x14ac:dyDescent="0.25">
      <c r="F673" s="232"/>
      <c r="L673" s="233"/>
      <c r="M673" s="275"/>
      <c r="N673" s="275"/>
    </row>
    <row r="674" spans="1:14" x14ac:dyDescent="0.25">
      <c r="A674" s="224">
        <v>202</v>
      </c>
      <c r="B674" s="224">
        <v>10857</v>
      </c>
      <c r="C674" s="224">
        <v>1</v>
      </c>
      <c r="D674" s="224">
        <v>4</v>
      </c>
      <c r="E674" s="224">
        <v>130</v>
      </c>
      <c r="F674" s="232">
        <v>5</v>
      </c>
      <c r="J674" s="202" t="s">
        <v>1490</v>
      </c>
      <c r="L674" s="233" t="s">
        <v>66</v>
      </c>
      <c r="M674" s="275">
        <v>24</v>
      </c>
      <c r="N674" s="275"/>
    </row>
    <row r="675" spans="1:14" x14ac:dyDescent="0.25">
      <c r="F675" s="232"/>
      <c r="L675" s="233"/>
      <c r="M675" s="275"/>
      <c r="N675" s="275"/>
    </row>
    <row r="676" spans="1:14" ht="30" x14ac:dyDescent="0.25">
      <c r="A676" s="224">
        <v>203</v>
      </c>
      <c r="B676" s="224">
        <v>10859</v>
      </c>
      <c r="C676" s="224">
        <v>1</v>
      </c>
      <c r="D676" s="224">
        <v>4</v>
      </c>
      <c r="E676" s="224">
        <v>130</v>
      </c>
      <c r="F676" s="232">
        <v>6</v>
      </c>
      <c r="J676" s="202" t="s">
        <v>1491</v>
      </c>
      <c r="L676" s="233" t="s">
        <v>136</v>
      </c>
      <c r="M676" s="275">
        <v>19</v>
      </c>
      <c r="N676" s="275"/>
    </row>
    <row r="677" spans="1:14" x14ac:dyDescent="0.25">
      <c r="F677" s="232"/>
      <c r="L677" s="233"/>
      <c r="M677" s="275"/>
      <c r="N677" s="275"/>
    </row>
    <row r="678" spans="1:14" ht="45" x14ac:dyDescent="0.25">
      <c r="A678" s="224">
        <v>204</v>
      </c>
      <c r="B678" s="224">
        <v>10860</v>
      </c>
      <c r="C678" s="224">
        <v>1</v>
      </c>
      <c r="D678" s="224">
        <v>4</v>
      </c>
      <c r="E678" s="224">
        <v>130</v>
      </c>
      <c r="F678" s="232">
        <v>7</v>
      </c>
      <c r="J678" s="202" t="s">
        <v>1492</v>
      </c>
      <c r="L678" s="233" t="s">
        <v>75</v>
      </c>
      <c r="M678" s="275">
        <v>4</v>
      </c>
      <c r="N678" s="275"/>
    </row>
    <row r="679" spans="1:14" x14ac:dyDescent="0.25">
      <c r="F679" s="232"/>
      <c r="L679" s="233"/>
      <c r="M679" s="275"/>
      <c r="N679" s="275"/>
    </row>
    <row r="680" spans="1:14" ht="45" x14ac:dyDescent="0.25">
      <c r="A680" s="224">
        <v>205</v>
      </c>
      <c r="B680" s="224">
        <v>12963</v>
      </c>
      <c r="C680" s="224">
        <v>1</v>
      </c>
      <c r="D680" s="224">
        <v>4</v>
      </c>
      <c r="E680" s="224">
        <v>130</v>
      </c>
      <c r="F680" s="232">
        <v>8</v>
      </c>
      <c r="J680" s="202" t="s">
        <v>1493</v>
      </c>
      <c r="L680" s="233" t="s">
        <v>75</v>
      </c>
      <c r="M680" s="275">
        <v>8</v>
      </c>
      <c r="N680" s="275"/>
    </row>
    <row r="681" spans="1:14" x14ac:dyDescent="0.25">
      <c r="F681" s="232"/>
      <c r="L681" s="233"/>
      <c r="M681" s="275"/>
      <c r="N681" s="275"/>
    </row>
    <row r="682" spans="1:14" ht="30" x14ac:dyDescent="0.25">
      <c r="A682" s="224">
        <v>206</v>
      </c>
      <c r="B682" s="224">
        <v>12911</v>
      </c>
      <c r="C682" s="224">
        <v>1</v>
      </c>
      <c r="D682" s="224">
        <v>4</v>
      </c>
      <c r="E682" s="224">
        <v>130</v>
      </c>
      <c r="F682" s="232">
        <v>9</v>
      </c>
      <c r="J682" s="202" t="s">
        <v>1494</v>
      </c>
      <c r="L682" s="233" t="s">
        <v>75</v>
      </c>
      <c r="M682" s="275">
        <v>4</v>
      </c>
      <c r="N682" s="275"/>
    </row>
    <row r="683" spans="1:14" x14ac:dyDescent="0.25">
      <c r="F683" s="232"/>
      <c r="L683" s="233"/>
      <c r="M683" s="275"/>
      <c r="N683" s="275"/>
    </row>
    <row r="684" spans="1:14" x14ac:dyDescent="0.25">
      <c r="A684" s="224">
        <v>207</v>
      </c>
      <c r="B684" s="224">
        <v>12962</v>
      </c>
      <c r="C684" s="224">
        <v>1</v>
      </c>
      <c r="D684" s="224">
        <v>4</v>
      </c>
      <c r="E684" s="224">
        <v>130</v>
      </c>
      <c r="F684" s="232">
        <v>10</v>
      </c>
      <c r="J684" s="202" t="s">
        <v>1495</v>
      </c>
      <c r="L684" s="233" t="s">
        <v>136</v>
      </c>
      <c r="M684" s="275">
        <v>45</v>
      </c>
      <c r="N684" s="275"/>
    </row>
    <row r="685" spans="1:14" x14ac:dyDescent="0.25">
      <c r="F685" s="232"/>
      <c r="L685" s="233"/>
      <c r="M685" s="275"/>
      <c r="N685" s="275"/>
    </row>
    <row r="686" spans="1:14" x14ac:dyDescent="0.25">
      <c r="A686" s="224">
        <v>208</v>
      </c>
      <c r="B686" s="224">
        <v>12959</v>
      </c>
      <c r="C686" s="224">
        <v>1</v>
      </c>
      <c r="D686" s="224">
        <v>4</v>
      </c>
      <c r="E686" s="224">
        <v>130</v>
      </c>
      <c r="F686" s="232"/>
      <c r="J686" s="202" t="s">
        <v>1496</v>
      </c>
      <c r="L686" s="233"/>
      <c r="M686" s="275"/>
      <c r="N686" s="275"/>
    </row>
    <row r="687" spans="1:14" x14ac:dyDescent="0.25">
      <c r="F687" s="232"/>
      <c r="L687" s="233"/>
      <c r="M687" s="275"/>
      <c r="N687" s="275"/>
    </row>
    <row r="688" spans="1:14" x14ac:dyDescent="0.25">
      <c r="A688" s="224">
        <v>209</v>
      </c>
      <c r="B688" s="224">
        <v>12960</v>
      </c>
      <c r="C688" s="224">
        <v>1</v>
      </c>
      <c r="D688" s="224">
        <v>4</v>
      </c>
      <c r="E688" s="224">
        <v>130</v>
      </c>
      <c r="F688" s="232">
        <v>11</v>
      </c>
      <c r="J688" s="202" t="s">
        <v>1497</v>
      </c>
      <c r="L688" s="233" t="s">
        <v>66</v>
      </c>
      <c r="M688" s="275">
        <v>38</v>
      </c>
      <c r="N688" s="275"/>
    </row>
    <row r="689" spans="1:14" x14ac:dyDescent="0.25">
      <c r="F689" s="232"/>
      <c r="L689" s="233"/>
      <c r="M689" s="275"/>
      <c r="N689" s="275"/>
    </row>
    <row r="690" spans="1:14" x14ac:dyDescent="0.25">
      <c r="A690" s="224">
        <v>210</v>
      </c>
      <c r="B690" s="224">
        <v>12961</v>
      </c>
      <c r="C690" s="224">
        <v>1</v>
      </c>
      <c r="D690" s="224">
        <v>4</v>
      </c>
      <c r="E690" s="224">
        <v>130</v>
      </c>
      <c r="F690" s="232">
        <v>12</v>
      </c>
      <c r="J690" s="202" t="s">
        <v>1498</v>
      </c>
      <c r="L690" s="233" t="s">
        <v>66</v>
      </c>
      <c r="M690" s="275">
        <v>13</v>
      </c>
      <c r="N690" s="275"/>
    </row>
    <row r="691" spans="1:14" x14ac:dyDescent="0.25">
      <c r="F691" s="232"/>
      <c r="J691" s="205"/>
      <c r="L691" s="233"/>
      <c r="M691" s="275"/>
      <c r="N691" s="275"/>
    </row>
    <row r="692" spans="1:14" x14ac:dyDescent="0.25">
      <c r="A692" s="224">
        <v>211</v>
      </c>
      <c r="B692" s="224">
        <v>12964</v>
      </c>
      <c r="C692" s="224">
        <v>1</v>
      </c>
      <c r="D692" s="224">
        <v>4</v>
      </c>
      <c r="E692" s="224">
        <v>130</v>
      </c>
      <c r="F692" s="232"/>
      <c r="J692" s="202" t="s">
        <v>1499</v>
      </c>
      <c r="L692" s="233"/>
      <c r="M692" s="275"/>
      <c r="N692" s="275"/>
    </row>
    <row r="693" spans="1:14" x14ac:dyDescent="0.25">
      <c r="F693" s="232"/>
      <c r="L693" s="233"/>
      <c r="M693" s="275"/>
      <c r="N693" s="275"/>
    </row>
    <row r="694" spans="1:14" x14ac:dyDescent="0.25">
      <c r="A694" s="224">
        <v>212</v>
      </c>
      <c r="B694" s="224">
        <v>12965</v>
      </c>
      <c r="C694" s="224">
        <v>1</v>
      </c>
      <c r="D694" s="224">
        <v>4</v>
      </c>
      <c r="E694" s="224">
        <v>130</v>
      </c>
      <c r="F694" s="232"/>
      <c r="J694" s="202" t="s">
        <v>1500</v>
      </c>
      <c r="L694" s="233"/>
      <c r="M694" s="275"/>
      <c r="N694" s="275"/>
    </row>
    <row r="695" spans="1:14" x14ac:dyDescent="0.25">
      <c r="F695" s="232"/>
      <c r="L695" s="233"/>
      <c r="M695" s="275"/>
      <c r="N695" s="275"/>
    </row>
    <row r="696" spans="1:14" ht="45" x14ac:dyDescent="0.25">
      <c r="A696" s="224">
        <v>213</v>
      </c>
      <c r="B696" s="224">
        <v>12966</v>
      </c>
      <c r="C696" s="224">
        <v>1</v>
      </c>
      <c r="D696" s="224">
        <v>4</v>
      </c>
      <c r="E696" s="224">
        <v>130</v>
      </c>
      <c r="F696" s="232">
        <v>13</v>
      </c>
      <c r="J696" s="202" t="s">
        <v>1501</v>
      </c>
      <c r="L696" s="233" t="s">
        <v>136</v>
      </c>
      <c r="M696" s="275">
        <v>45</v>
      </c>
      <c r="N696" s="275"/>
    </row>
    <row r="697" spans="1:14" x14ac:dyDescent="0.25">
      <c r="F697" s="232"/>
      <c r="L697" s="233"/>
      <c r="M697" s="275"/>
      <c r="N697" s="275"/>
    </row>
    <row r="698" spans="1:14" x14ac:dyDescent="0.25">
      <c r="A698" s="224">
        <v>214</v>
      </c>
      <c r="B698" s="224">
        <v>9961</v>
      </c>
      <c r="C698" s="224">
        <v>1</v>
      </c>
      <c r="D698" s="224">
        <v>4</v>
      </c>
      <c r="E698" s="224">
        <v>130</v>
      </c>
      <c r="F698" s="232"/>
      <c r="J698" s="205" t="s">
        <v>1502</v>
      </c>
      <c r="L698" s="233"/>
      <c r="M698" s="275"/>
      <c r="N698" s="275"/>
    </row>
    <row r="699" spans="1:14" x14ac:dyDescent="0.25">
      <c r="F699" s="232"/>
      <c r="L699" s="233"/>
      <c r="M699" s="275"/>
      <c r="N699" s="275"/>
    </row>
    <row r="700" spans="1:14" ht="30" x14ac:dyDescent="0.25">
      <c r="A700" s="224">
        <v>215</v>
      </c>
      <c r="B700" s="224">
        <v>9966</v>
      </c>
      <c r="C700" s="224">
        <v>1</v>
      </c>
      <c r="D700" s="224">
        <v>4</v>
      </c>
      <c r="E700" s="224">
        <v>130</v>
      </c>
      <c r="F700" s="232"/>
      <c r="J700" s="202" t="s">
        <v>1503</v>
      </c>
      <c r="L700" s="233"/>
      <c r="M700" s="275"/>
      <c r="N700" s="275"/>
    </row>
    <row r="701" spans="1:14" x14ac:dyDescent="0.25">
      <c r="F701" s="232"/>
      <c r="L701" s="233"/>
      <c r="M701" s="275"/>
      <c r="N701" s="275"/>
    </row>
    <row r="702" spans="1:14" ht="30" x14ac:dyDescent="0.25">
      <c r="A702" s="224">
        <v>216</v>
      </c>
      <c r="B702" s="224">
        <v>10882</v>
      </c>
      <c r="C702" s="224">
        <v>1</v>
      </c>
      <c r="D702" s="224">
        <v>4</v>
      </c>
      <c r="E702" s="224">
        <v>130</v>
      </c>
      <c r="F702" s="232">
        <v>14</v>
      </c>
      <c r="J702" s="202" t="s">
        <v>1504</v>
      </c>
      <c r="L702" s="233" t="s">
        <v>136</v>
      </c>
      <c r="M702" s="275">
        <v>34</v>
      </c>
      <c r="N702" s="275"/>
    </row>
    <row r="703" spans="1:14" x14ac:dyDescent="0.25">
      <c r="F703" s="232"/>
      <c r="L703" s="233"/>
      <c r="M703" s="275"/>
      <c r="N703" s="275"/>
    </row>
    <row r="704" spans="1:14" x14ac:dyDescent="0.25">
      <c r="F704" s="232"/>
      <c r="L704" s="233"/>
      <c r="M704" s="275"/>
      <c r="N704" s="275"/>
    </row>
    <row r="705" spans="1:16" s="242" customFormat="1" x14ac:dyDescent="0.25">
      <c r="A705" s="236"/>
      <c r="B705" s="236"/>
      <c r="C705" s="236"/>
      <c r="D705" s="236"/>
      <c r="E705" s="236"/>
      <c r="F705" s="237"/>
      <c r="G705" s="238"/>
      <c r="H705" s="238"/>
      <c r="I705" s="238"/>
      <c r="J705" s="211" t="s">
        <v>2132</v>
      </c>
      <c r="K705" s="239"/>
      <c r="L705" s="228"/>
      <c r="M705" s="300"/>
      <c r="N705" s="300"/>
      <c r="O705" s="240"/>
      <c r="P705" s="322"/>
    </row>
    <row r="708" spans="1:16" x14ac:dyDescent="0.25">
      <c r="F708" s="225"/>
      <c r="G708" s="226"/>
      <c r="H708" s="226"/>
      <c r="I708" s="227"/>
      <c r="J708" s="206"/>
      <c r="K708" s="226"/>
      <c r="L708" s="228"/>
      <c r="M708" s="314"/>
      <c r="N708" s="300"/>
      <c r="O708" s="229"/>
      <c r="P708" s="320"/>
    </row>
    <row r="709" spans="1:16" x14ac:dyDescent="0.25">
      <c r="F709" s="232"/>
      <c r="L709" s="233"/>
      <c r="M709" s="275"/>
      <c r="N709" s="275"/>
    </row>
    <row r="710" spans="1:16" x14ac:dyDescent="0.25">
      <c r="A710" s="224">
        <v>184</v>
      </c>
      <c r="B710" s="224">
        <v>779</v>
      </c>
      <c r="C710" s="224">
        <v>1</v>
      </c>
      <c r="D710" s="224">
        <v>4</v>
      </c>
      <c r="E710" s="224">
        <v>129</v>
      </c>
      <c r="F710" s="232"/>
      <c r="J710" s="205" t="s">
        <v>1475</v>
      </c>
      <c r="L710" s="233"/>
      <c r="M710" s="275"/>
      <c r="N710" s="275"/>
    </row>
    <row r="711" spans="1:16" x14ac:dyDescent="0.25">
      <c r="F711" s="232"/>
      <c r="J711" s="205"/>
      <c r="L711" s="233"/>
      <c r="M711" s="275"/>
      <c r="N711" s="275"/>
    </row>
    <row r="712" spans="1:16" x14ac:dyDescent="0.25">
      <c r="A712" s="224">
        <v>185</v>
      </c>
      <c r="B712" s="224">
        <v>780</v>
      </c>
      <c r="C712" s="224">
        <v>1</v>
      </c>
      <c r="D712" s="224">
        <v>4</v>
      </c>
      <c r="E712" s="224">
        <v>129</v>
      </c>
      <c r="F712" s="232"/>
      <c r="J712" s="205" t="s">
        <v>1476</v>
      </c>
      <c r="L712" s="233"/>
      <c r="M712" s="275"/>
      <c r="N712" s="275"/>
    </row>
    <row r="713" spans="1:16" x14ac:dyDescent="0.25">
      <c r="A713" s="224">
        <v>5</v>
      </c>
      <c r="B713" s="224">
        <v>3627</v>
      </c>
      <c r="C713" s="224">
        <v>1</v>
      </c>
      <c r="D713" s="224">
        <v>1</v>
      </c>
      <c r="E713" s="224">
        <v>112</v>
      </c>
      <c r="F713" s="232"/>
      <c r="J713" s="205" t="s">
        <v>2134</v>
      </c>
      <c r="L713" s="233"/>
      <c r="M713" s="275"/>
      <c r="N713" s="275"/>
    </row>
    <row r="714" spans="1:16" x14ac:dyDescent="0.25">
      <c r="F714" s="232"/>
      <c r="L714" s="233"/>
      <c r="M714" s="307" t="s">
        <v>2135</v>
      </c>
      <c r="N714" s="275"/>
    </row>
    <row r="715" spans="1:16" x14ac:dyDescent="0.25">
      <c r="A715" s="224">
        <v>6</v>
      </c>
      <c r="B715" s="224">
        <v>6692</v>
      </c>
      <c r="C715" s="224">
        <v>1</v>
      </c>
      <c r="D715" s="224">
        <v>1</v>
      </c>
      <c r="E715" s="224">
        <v>112</v>
      </c>
      <c r="F715" s="232"/>
      <c r="G715" s="231">
        <v>19</v>
      </c>
      <c r="J715" s="202" t="s">
        <v>2137</v>
      </c>
      <c r="L715" s="233"/>
      <c r="M715" s="234">
        <v>129</v>
      </c>
      <c r="N715" s="275"/>
    </row>
    <row r="716" spans="1:16" x14ac:dyDescent="0.25">
      <c r="F716" s="232"/>
      <c r="L716" s="233"/>
      <c r="M716" s="234"/>
      <c r="N716" s="275"/>
    </row>
    <row r="717" spans="1:16" x14ac:dyDescent="0.25">
      <c r="A717" s="224">
        <v>7</v>
      </c>
      <c r="B717" s="224">
        <v>6693</v>
      </c>
      <c r="C717" s="224">
        <v>1</v>
      </c>
      <c r="D717" s="224">
        <v>1</v>
      </c>
      <c r="E717" s="224">
        <v>112</v>
      </c>
      <c r="F717" s="232"/>
      <c r="G717" s="231">
        <v>66</v>
      </c>
      <c r="J717" s="202" t="s">
        <v>2137</v>
      </c>
      <c r="L717" s="233"/>
      <c r="M717" s="234">
        <v>130</v>
      </c>
      <c r="N717" s="275"/>
    </row>
    <row r="718" spans="1:16" x14ac:dyDescent="0.25">
      <c r="F718" s="232"/>
      <c r="L718" s="233"/>
      <c r="M718" s="275"/>
      <c r="N718" s="275"/>
    </row>
    <row r="719" spans="1:16" x14ac:dyDescent="0.25">
      <c r="F719" s="232"/>
      <c r="L719" s="233"/>
      <c r="M719" s="275"/>
      <c r="N719" s="275"/>
    </row>
    <row r="720" spans="1:16" x14ac:dyDescent="0.25">
      <c r="F720" s="232"/>
      <c r="L720" s="233"/>
      <c r="M720" s="275"/>
      <c r="N720" s="275"/>
    </row>
    <row r="721" spans="1:14" x14ac:dyDescent="0.25">
      <c r="A721" s="224">
        <v>6</v>
      </c>
      <c r="B721" s="224">
        <v>6692</v>
      </c>
      <c r="C721" s="224">
        <v>1</v>
      </c>
      <c r="D721" s="224">
        <v>1</v>
      </c>
      <c r="E721" s="224">
        <v>112</v>
      </c>
      <c r="F721" s="232"/>
      <c r="G721" s="231">
        <v>19</v>
      </c>
      <c r="L721" s="233"/>
      <c r="M721" s="275"/>
      <c r="N721" s="275"/>
    </row>
    <row r="722" spans="1:14" x14ac:dyDescent="0.25">
      <c r="F722" s="232"/>
      <c r="L722" s="233"/>
      <c r="M722" s="275"/>
      <c r="N722" s="275"/>
    </row>
    <row r="723" spans="1:14" x14ac:dyDescent="0.25">
      <c r="A723" s="224">
        <v>7</v>
      </c>
      <c r="B723" s="224">
        <v>6693</v>
      </c>
      <c r="C723" s="224">
        <v>1</v>
      </c>
      <c r="D723" s="224">
        <v>1</v>
      </c>
      <c r="E723" s="224">
        <v>112</v>
      </c>
      <c r="F723" s="232"/>
      <c r="G723" s="231">
        <v>66</v>
      </c>
      <c r="L723" s="233"/>
      <c r="M723" s="275"/>
      <c r="N723" s="275"/>
    </row>
    <row r="724" spans="1:14" x14ac:dyDescent="0.25">
      <c r="F724" s="232"/>
      <c r="L724" s="233"/>
      <c r="M724" s="275"/>
      <c r="N724" s="275"/>
    </row>
    <row r="725" spans="1:14" x14ac:dyDescent="0.25">
      <c r="A725" s="224">
        <v>8</v>
      </c>
      <c r="B725" s="224">
        <v>6694</v>
      </c>
      <c r="C725" s="224">
        <v>1</v>
      </c>
      <c r="D725" s="224">
        <v>1</v>
      </c>
      <c r="E725" s="224">
        <v>112</v>
      </c>
      <c r="F725" s="232"/>
      <c r="G725" s="231">
        <v>66</v>
      </c>
      <c r="L725" s="233"/>
      <c r="M725" s="275"/>
      <c r="N725" s="275"/>
    </row>
    <row r="726" spans="1:14" x14ac:dyDescent="0.25">
      <c r="A726" s="224">
        <v>9</v>
      </c>
      <c r="B726" s="224">
        <v>6695</v>
      </c>
      <c r="C726" s="224">
        <v>1</v>
      </c>
      <c r="D726" s="224">
        <v>1</v>
      </c>
      <c r="E726" s="224">
        <v>112</v>
      </c>
      <c r="F726" s="232"/>
      <c r="G726" s="231">
        <v>66</v>
      </c>
      <c r="L726" s="233"/>
      <c r="M726" s="275"/>
      <c r="N726" s="275"/>
    </row>
    <row r="727" spans="1:14" x14ac:dyDescent="0.25">
      <c r="A727" s="224">
        <v>8</v>
      </c>
      <c r="B727" s="224">
        <v>6694</v>
      </c>
      <c r="C727" s="224">
        <v>1</v>
      </c>
      <c r="D727" s="224">
        <v>1</v>
      </c>
      <c r="E727" s="224">
        <v>112</v>
      </c>
      <c r="F727" s="232"/>
      <c r="G727" s="231">
        <v>66</v>
      </c>
      <c r="L727" s="233"/>
      <c r="M727" s="275"/>
      <c r="N727" s="275"/>
    </row>
    <row r="728" spans="1:14" x14ac:dyDescent="0.25">
      <c r="F728" s="232"/>
      <c r="L728" s="233"/>
      <c r="M728" s="275"/>
      <c r="N728" s="275"/>
    </row>
    <row r="729" spans="1:14" x14ac:dyDescent="0.25">
      <c r="A729" s="224">
        <v>10</v>
      </c>
      <c r="B729" s="224">
        <v>9969</v>
      </c>
      <c r="C729" s="224">
        <v>1</v>
      </c>
      <c r="D729" s="224">
        <v>1</v>
      </c>
      <c r="E729" s="224">
        <v>112</v>
      </c>
      <c r="F729" s="232"/>
      <c r="L729" s="233"/>
      <c r="M729" s="275"/>
      <c r="N729" s="275"/>
    </row>
    <row r="730" spans="1:14" x14ac:dyDescent="0.25">
      <c r="F730" s="232"/>
      <c r="L730" s="233"/>
      <c r="M730" s="275"/>
      <c r="N730" s="275"/>
    </row>
    <row r="731" spans="1:14" x14ac:dyDescent="0.25">
      <c r="A731" s="224">
        <v>11</v>
      </c>
      <c r="B731" s="224">
        <v>9970</v>
      </c>
      <c r="C731" s="224">
        <v>1</v>
      </c>
      <c r="D731" s="224">
        <v>1</v>
      </c>
      <c r="E731" s="224">
        <v>112</v>
      </c>
      <c r="F731" s="232"/>
      <c r="L731" s="233"/>
      <c r="M731" s="275"/>
      <c r="N731" s="275"/>
    </row>
    <row r="732" spans="1:14" x14ac:dyDescent="0.25">
      <c r="F732" s="232"/>
      <c r="L732" s="233"/>
      <c r="M732" s="275"/>
      <c r="N732" s="275"/>
    </row>
    <row r="733" spans="1:14" x14ac:dyDescent="0.25">
      <c r="A733" s="224">
        <v>12</v>
      </c>
      <c r="B733" s="224">
        <v>9971</v>
      </c>
      <c r="C733" s="224">
        <v>1</v>
      </c>
      <c r="D733" s="224">
        <v>1</v>
      </c>
      <c r="E733" s="224">
        <v>112</v>
      </c>
      <c r="F733" s="232"/>
      <c r="L733" s="233"/>
      <c r="M733" s="275"/>
      <c r="N733" s="275"/>
    </row>
    <row r="734" spans="1:14" x14ac:dyDescent="0.25">
      <c r="F734" s="232"/>
      <c r="L734" s="233"/>
      <c r="M734" s="275"/>
      <c r="N734" s="275"/>
    </row>
    <row r="735" spans="1:14" x14ac:dyDescent="0.25">
      <c r="A735" s="224">
        <v>13</v>
      </c>
      <c r="B735" s="224">
        <v>9972</v>
      </c>
      <c r="C735" s="224">
        <v>1</v>
      </c>
      <c r="D735" s="224">
        <v>1</v>
      </c>
      <c r="E735" s="224">
        <v>112</v>
      </c>
      <c r="F735" s="232"/>
      <c r="L735" s="233"/>
      <c r="M735" s="275"/>
      <c r="N735" s="275"/>
    </row>
    <row r="736" spans="1:14" x14ac:dyDescent="0.25">
      <c r="A736" s="224">
        <v>9</v>
      </c>
      <c r="B736" s="224">
        <v>6695</v>
      </c>
      <c r="C736" s="224">
        <v>1</v>
      </c>
      <c r="D736" s="224">
        <v>1</v>
      </c>
      <c r="E736" s="224">
        <v>112</v>
      </c>
      <c r="F736" s="232"/>
      <c r="G736" s="231">
        <v>66</v>
      </c>
      <c r="L736" s="233"/>
      <c r="M736" s="275"/>
      <c r="N736" s="275"/>
    </row>
    <row r="737" spans="1:14" x14ac:dyDescent="0.25">
      <c r="F737" s="232"/>
      <c r="L737" s="233"/>
      <c r="M737" s="275"/>
      <c r="N737" s="275"/>
    </row>
    <row r="738" spans="1:14" x14ac:dyDescent="0.25">
      <c r="A738" s="224">
        <v>10</v>
      </c>
      <c r="B738" s="224">
        <v>9969</v>
      </c>
      <c r="C738" s="224">
        <v>1</v>
      </c>
      <c r="D738" s="224">
        <v>1</v>
      </c>
      <c r="E738" s="224">
        <v>112</v>
      </c>
      <c r="F738" s="232"/>
      <c r="L738" s="233"/>
      <c r="M738" s="275"/>
      <c r="N738" s="275"/>
    </row>
    <row r="739" spans="1:14" x14ac:dyDescent="0.25">
      <c r="F739" s="232"/>
      <c r="L739" s="233"/>
      <c r="M739" s="275"/>
      <c r="N739" s="275"/>
    </row>
    <row r="740" spans="1:14" x14ac:dyDescent="0.25">
      <c r="A740" s="224">
        <v>11</v>
      </c>
      <c r="B740" s="224">
        <v>9970</v>
      </c>
      <c r="C740" s="224">
        <v>1</v>
      </c>
      <c r="D740" s="224">
        <v>1</v>
      </c>
      <c r="E740" s="224">
        <v>112</v>
      </c>
      <c r="F740" s="232"/>
      <c r="L740" s="233"/>
      <c r="M740" s="275"/>
      <c r="N740" s="275"/>
    </row>
    <row r="741" spans="1:14" x14ac:dyDescent="0.25">
      <c r="F741" s="232"/>
      <c r="L741" s="233"/>
      <c r="M741" s="275"/>
      <c r="N741" s="275"/>
    </row>
    <row r="742" spans="1:14" x14ac:dyDescent="0.25">
      <c r="A742" s="224">
        <v>9</v>
      </c>
      <c r="B742" s="224">
        <v>6695</v>
      </c>
      <c r="C742" s="224">
        <v>1</v>
      </c>
      <c r="D742" s="224">
        <v>1</v>
      </c>
      <c r="E742" s="224">
        <v>112</v>
      </c>
      <c r="F742" s="232"/>
      <c r="G742" s="231">
        <v>66</v>
      </c>
      <c r="L742" s="233"/>
      <c r="M742" s="275"/>
      <c r="N742" s="275"/>
    </row>
    <row r="743" spans="1:14" x14ac:dyDescent="0.25">
      <c r="F743" s="232"/>
      <c r="L743" s="233"/>
      <c r="M743" s="275"/>
      <c r="N743" s="275"/>
    </row>
    <row r="744" spans="1:14" x14ac:dyDescent="0.25">
      <c r="A744" s="224">
        <v>10</v>
      </c>
      <c r="B744" s="224">
        <v>9969</v>
      </c>
      <c r="C744" s="224">
        <v>1</v>
      </c>
      <c r="D744" s="224">
        <v>1</v>
      </c>
      <c r="E744" s="224">
        <v>112</v>
      </c>
      <c r="F744" s="232"/>
      <c r="L744" s="233"/>
      <c r="M744" s="275"/>
      <c r="N744" s="275"/>
    </row>
    <row r="745" spans="1:14" x14ac:dyDescent="0.25">
      <c r="F745" s="232"/>
      <c r="L745" s="233"/>
      <c r="M745" s="275"/>
      <c r="N745" s="275"/>
    </row>
    <row r="746" spans="1:14" x14ac:dyDescent="0.25">
      <c r="A746" s="224">
        <v>11</v>
      </c>
      <c r="B746" s="224">
        <v>9970</v>
      </c>
      <c r="C746" s="224">
        <v>1</v>
      </c>
      <c r="D746" s="224">
        <v>1</v>
      </c>
      <c r="E746" s="224">
        <v>112</v>
      </c>
      <c r="F746" s="232"/>
      <c r="L746" s="233"/>
      <c r="M746" s="275"/>
      <c r="N746" s="275"/>
    </row>
    <row r="747" spans="1:14" x14ac:dyDescent="0.25">
      <c r="F747" s="232"/>
      <c r="L747" s="233"/>
      <c r="M747" s="275"/>
      <c r="N747" s="275"/>
    </row>
    <row r="748" spans="1:14" x14ac:dyDescent="0.25">
      <c r="A748" s="224">
        <v>12</v>
      </c>
      <c r="B748" s="224">
        <v>9971</v>
      </c>
      <c r="C748" s="224">
        <v>1</v>
      </c>
      <c r="D748" s="224">
        <v>1</v>
      </c>
      <c r="E748" s="224">
        <v>112</v>
      </c>
      <c r="F748" s="232"/>
      <c r="L748" s="233"/>
      <c r="M748" s="275"/>
      <c r="N748" s="275"/>
    </row>
    <row r="749" spans="1:14" x14ac:dyDescent="0.25">
      <c r="F749" s="232"/>
      <c r="L749" s="233"/>
      <c r="M749" s="275"/>
      <c r="N749" s="275"/>
    </row>
    <row r="750" spans="1:14" x14ac:dyDescent="0.25">
      <c r="A750" s="224">
        <v>9</v>
      </c>
      <c r="B750" s="224">
        <v>6695</v>
      </c>
      <c r="C750" s="224">
        <v>1</v>
      </c>
      <c r="D750" s="224">
        <v>1</v>
      </c>
      <c r="E750" s="224">
        <v>112</v>
      </c>
      <c r="F750" s="232"/>
      <c r="G750" s="231">
        <v>66</v>
      </c>
      <c r="L750" s="233"/>
      <c r="M750" s="275"/>
      <c r="N750" s="275"/>
    </row>
    <row r="751" spans="1:14" x14ac:dyDescent="0.25">
      <c r="F751" s="232"/>
      <c r="L751" s="233"/>
      <c r="M751" s="275"/>
      <c r="N751" s="275"/>
    </row>
    <row r="752" spans="1:14" x14ac:dyDescent="0.25">
      <c r="A752" s="224">
        <v>10</v>
      </c>
      <c r="B752" s="224">
        <v>9969</v>
      </c>
      <c r="C752" s="224">
        <v>1</v>
      </c>
      <c r="D752" s="224">
        <v>1</v>
      </c>
      <c r="E752" s="224">
        <v>112</v>
      </c>
      <c r="F752" s="232"/>
      <c r="L752" s="233"/>
      <c r="M752" s="275"/>
      <c r="N752" s="275"/>
    </row>
    <row r="753" spans="1:16" x14ac:dyDescent="0.25">
      <c r="A753" s="224">
        <v>12</v>
      </c>
      <c r="B753" s="224">
        <v>9971</v>
      </c>
      <c r="C753" s="224">
        <v>1</v>
      </c>
      <c r="D753" s="224">
        <v>1</v>
      </c>
      <c r="E753" s="224">
        <v>112</v>
      </c>
      <c r="F753" s="232"/>
      <c r="L753" s="233"/>
      <c r="M753" s="275"/>
      <c r="N753" s="275"/>
    </row>
    <row r="754" spans="1:16" x14ac:dyDescent="0.25">
      <c r="F754" s="232"/>
      <c r="L754" s="233"/>
      <c r="M754" s="275"/>
      <c r="N754" s="275"/>
    </row>
    <row r="755" spans="1:16" x14ac:dyDescent="0.25">
      <c r="F755" s="232"/>
      <c r="L755" s="233"/>
      <c r="M755" s="275"/>
      <c r="N755" s="275"/>
    </row>
    <row r="756" spans="1:16" s="242" customFormat="1" x14ac:dyDescent="0.25">
      <c r="A756" s="236"/>
      <c r="B756" s="236"/>
      <c r="C756" s="236"/>
      <c r="D756" s="236"/>
      <c r="E756" s="236"/>
      <c r="F756" s="237"/>
      <c r="G756" s="238"/>
      <c r="H756" s="238"/>
      <c r="I756" s="238"/>
      <c r="J756" s="211" t="s">
        <v>2139</v>
      </c>
      <c r="K756" s="239"/>
      <c r="L756" s="228"/>
      <c r="M756" s="300"/>
      <c r="N756" s="300"/>
      <c r="O756" s="240"/>
      <c r="P756" s="322"/>
    </row>
    <row r="759" spans="1:16" x14ac:dyDescent="0.25">
      <c r="F759" s="225"/>
      <c r="G759" s="226"/>
      <c r="H759" s="226"/>
      <c r="I759" s="227"/>
      <c r="J759" s="206"/>
      <c r="K759" s="226"/>
      <c r="L759" s="228"/>
      <c r="M759" s="314"/>
      <c r="N759" s="300"/>
      <c r="O759" s="229"/>
      <c r="P759" s="320"/>
    </row>
    <row r="760" spans="1:16" x14ac:dyDescent="0.25">
      <c r="F760" s="232"/>
      <c r="L760" s="233"/>
      <c r="M760" s="275"/>
      <c r="N760" s="275"/>
    </row>
    <row r="761" spans="1:16" x14ac:dyDescent="0.25">
      <c r="A761" s="224">
        <v>218</v>
      </c>
      <c r="B761" s="224">
        <v>12659</v>
      </c>
      <c r="C761" s="224">
        <v>1</v>
      </c>
      <c r="D761" s="224">
        <v>5</v>
      </c>
      <c r="E761" s="224">
        <v>132</v>
      </c>
      <c r="F761" s="232"/>
      <c r="J761" s="205" t="s">
        <v>2130</v>
      </c>
      <c r="L761" s="233"/>
      <c r="M761" s="275"/>
      <c r="N761" s="275"/>
    </row>
    <row r="762" spans="1:16" x14ac:dyDescent="0.25">
      <c r="F762" s="232"/>
      <c r="J762" s="205"/>
      <c r="L762" s="233"/>
      <c r="M762" s="275"/>
      <c r="N762" s="275"/>
    </row>
    <row r="763" spans="1:16" x14ac:dyDescent="0.25">
      <c r="A763" s="224">
        <v>219</v>
      </c>
      <c r="B763" s="224">
        <v>12660</v>
      </c>
      <c r="C763" s="224">
        <v>1</v>
      </c>
      <c r="D763" s="224">
        <v>5</v>
      </c>
      <c r="E763" s="224">
        <v>132</v>
      </c>
      <c r="F763" s="232"/>
      <c r="J763" s="205" t="s">
        <v>1316</v>
      </c>
      <c r="L763" s="233"/>
      <c r="M763" s="275"/>
      <c r="N763" s="275"/>
    </row>
    <row r="764" spans="1:16" x14ac:dyDescent="0.25">
      <c r="F764" s="232"/>
      <c r="J764" s="205"/>
      <c r="L764" s="233"/>
      <c r="M764" s="275"/>
      <c r="N764" s="275"/>
    </row>
    <row r="765" spans="1:16" x14ac:dyDescent="0.25">
      <c r="A765" s="224">
        <v>220</v>
      </c>
      <c r="B765" s="224">
        <v>12661</v>
      </c>
      <c r="C765" s="224">
        <v>1</v>
      </c>
      <c r="D765" s="224">
        <v>5</v>
      </c>
      <c r="E765" s="224">
        <v>132</v>
      </c>
      <c r="F765" s="232"/>
      <c r="J765" s="205" t="s">
        <v>1505</v>
      </c>
      <c r="L765" s="233"/>
      <c r="M765" s="275"/>
      <c r="N765" s="275"/>
    </row>
    <row r="766" spans="1:16" x14ac:dyDescent="0.25">
      <c r="F766" s="232"/>
      <c r="J766" s="205"/>
      <c r="L766" s="233"/>
      <c r="M766" s="275"/>
      <c r="N766" s="275"/>
    </row>
    <row r="767" spans="1:16" x14ac:dyDescent="0.25">
      <c r="A767" s="224">
        <v>221</v>
      </c>
      <c r="B767" s="224">
        <v>12665</v>
      </c>
      <c r="C767" s="224">
        <v>1</v>
      </c>
      <c r="D767" s="224">
        <v>5</v>
      </c>
      <c r="E767" s="224">
        <v>132</v>
      </c>
      <c r="F767" s="232"/>
      <c r="J767" s="205" t="s">
        <v>1506</v>
      </c>
      <c r="L767" s="233"/>
      <c r="M767" s="275"/>
      <c r="N767" s="275"/>
    </row>
    <row r="768" spans="1:16" x14ac:dyDescent="0.25">
      <c r="F768" s="232"/>
      <c r="J768" s="205"/>
      <c r="L768" s="233"/>
      <c r="M768" s="275"/>
      <c r="N768" s="275"/>
    </row>
    <row r="769" spans="1:14" x14ac:dyDescent="0.25">
      <c r="A769" s="224">
        <v>222</v>
      </c>
      <c r="B769" s="224">
        <v>12663</v>
      </c>
      <c r="C769" s="224">
        <v>1</v>
      </c>
      <c r="D769" s="224">
        <v>5</v>
      </c>
      <c r="E769" s="224">
        <v>132</v>
      </c>
      <c r="F769" s="232"/>
      <c r="J769" s="205" t="s">
        <v>1319</v>
      </c>
      <c r="L769" s="233"/>
      <c r="M769" s="275"/>
      <c r="N769" s="275"/>
    </row>
    <row r="770" spans="1:14" x14ac:dyDescent="0.25">
      <c r="F770" s="232"/>
      <c r="L770" s="233"/>
      <c r="M770" s="275"/>
      <c r="N770" s="275"/>
    </row>
    <row r="771" spans="1:14" ht="30" x14ac:dyDescent="0.25">
      <c r="A771" s="224">
        <v>223</v>
      </c>
      <c r="B771" s="224">
        <v>12664</v>
      </c>
      <c r="C771" s="224">
        <v>1</v>
      </c>
      <c r="D771" s="224">
        <v>5</v>
      </c>
      <c r="E771" s="224">
        <v>132</v>
      </c>
      <c r="F771" s="232"/>
      <c r="G771" s="231">
        <v>19</v>
      </c>
      <c r="J771" s="202" t="s">
        <v>1320</v>
      </c>
      <c r="L771" s="233"/>
      <c r="M771" s="275"/>
      <c r="N771" s="275"/>
    </row>
    <row r="772" spans="1:14" x14ac:dyDescent="0.25">
      <c r="F772" s="232"/>
      <c r="L772" s="233"/>
      <c r="M772" s="275"/>
      <c r="N772" s="275"/>
    </row>
    <row r="773" spans="1:14" x14ac:dyDescent="0.25">
      <c r="A773" s="224">
        <v>224</v>
      </c>
      <c r="B773" s="224">
        <v>12916</v>
      </c>
      <c r="C773" s="224">
        <v>1</v>
      </c>
      <c r="D773" s="224">
        <v>5</v>
      </c>
      <c r="E773" s="224">
        <v>132</v>
      </c>
      <c r="F773" s="232"/>
      <c r="G773" s="231">
        <v>75</v>
      </c>
      <c r="J773" s="205" t="s">
        <v>1321</v>
      </c>
      <c r="L773" s="233"/>
      <c r="M773" s="275"/>
      <c r="N773" s="275"/>
    </row>
    <row r="774" spans="1:14" x14ac:dyDescent="0.25">
      <c r="F774" s="232"/>
      <c r="L774" s="233"/>
      <c r="M774" s="275"/>
      <c r="N774" s="275"/>
    </row>
    <row r="775" spans="1:14" ht="90" x14ac:dyDescent="0.25">
      <c r="A775" s="224">
        <v>225</v>
      </c>
      <c r="B775" s="224">
        <v>12918</v>
      </c>
      <c r="C775" s="224">
        <v>1</v>
      </c>
      <c r="D775" s="224">
        <v>5</v>
      </c>
      <c r="E775" s="224">
        <v>132</v>
      </c>
      <c r="F775" s="232"/>
      <c r="G775" s="231">
        <v>75</v>
      </c>
      <c r="J775" s="202" t="s">
        <v>1507</v>
      </c>
      <c r="L775" s="233"/>
      <c r="M775" s="275"/>
      <c r="N775" s="275"/>
    </row>
    <row r="776" spans="1:14" x14ac:dyDescent="0.25">
      <c r="F776" s="232"/>
      <c r="L776" s="233"/>
      <c r="M776" s="275"/>
      <c r="N776" s="275"/>
    </row>
    <row r="777" spans="1:14" ht="45" x14ac:dyDescent="0.25">
      <c r="A777" s="224">
        <v>226</v>
      </c>
      <c r="B777" s="224">
        <v>12919</v>
      </c>
      <c r="C777" s="224">
        <v>1</v>
      </c>
      <c r="D777" s="224">
        <v>5</v>
      </c>
      <c r="E777" s="224">
        <v>132</v>
      </c>
      <c r="F777" s="232"/>
      <c r="G777" s="231">
        <v>182</v>
      </c>
      <c r="J777" s="202" t="s">
        <v>1508</v>
      </c>
      <c r="L777" s="233"/>
      <c r="M777" s="275"/>
      <c r="N777" s="275"/>
    </row>
    <row r="778" spans="1:14" x14ac:dyDescent="0.25">
      <c r="F778" s="232"/>
      <c r="L778" s="233"/>
      <c r="M778" s="275"/>
      <c r="N778" s="275"/>
    </row>
    <row r="779" spans="1:14" ht="30" x14ac:dyDescent="0.25">
      <c r="A779" s="224">
        <v>227</v>
      </c>
      <c r="B779" s="224">
        <v>12920</v>
      </c>
      <c r="C779" s="224">
        <v>1</v>
      </c>
      <c r="D779" s="224">
        <v>5</v>
      </c>
      <c r="E779" s="224">
        <v>132</v>
      </c>
      <c r="F779" s="232"/>
      <c r="G779" s="231">
        <v>75</v>
      </c>
      <c r="J779" s="202" t="s">
        <v>1509</v>
      </c>
      <c r="L779" s="233"/>
      <c r="M779" s="275"/>
      <c r="N779" s="275"/>
    </row>
    <row r="780" spans="1:14" x14ac:dyDescent="0.25">
      <c r="F780" s="232"/>
      <c r="L780" s="233"/>
      <c r="M780" s="275"/>
      <c r="N780" s="275"/>
    </row>
    <row r="781" spans="1:14" ht="45" x14ac:dyDescent="0.25">
      <c r="A781" s="224">
        <v>228</v>
      </c>
      <c r="B781" s="224">
        <v>12925</v>
      </c>
      <c r="C781" s="224">
        <v>1</v>
      </c>
      <c r="D781" s="224">
        <v>5</v>
      </c>
      <c r="E781" s="224">
        <v>132</v>
      </c>
      <c r="F781" s="232"/>
      <c r="G781" s="231">
        <v>75</v>
      </c>
      <c r="J781" s="202" t="s">
        <v>1510</v>
      </c>
      <c r="L781" s="233"/>
      <c r="M781" s="275"/>
      <c r="N781" s="275"/>
    </row>
    <row r="782" spans="1:14" x14ac:dyDescent="0.25">
      <c r="F782" s="232"/>
      <c r="L782" s="233"/>
      <c r="M782" s="275"/>
      <c r="N782" s="275"/>
    </row>
    <row r="783" spans="1:14" x14ac:dyDescent="0.25">
      <c r="A783" s="224">
        <v>229</v>
      </c>
      <c r="B783" s="224">
        <v>12666</v>
      </c>
      <c r="C783" s="224">
        <v>1</v>
      </c>
      <c r="D783" s="224">
        <v>5</v>
      </c>
      <c r="E783" s="224">
        <v>132</v>
      </c>
      <c r="F783" s="232"/>
      <c r="J783" s="205" t="s">
        <v>1511</v>
      </c>
      <c r="L783" s="233"/>
      <c r="M783" s="275"/>
      <c r="N783" s="275"/>
    </row>
    <row r="784" spans="1:14" x14ac:dyDescent="0.25">
      <c r="F784" s="232"/>
      <c r="L784" s="233"/>
      <c r="M784" s="275"/>
      <c r="N784" s="275"/>
    </row>
    <row r="785" spans="1:19" ht="60" x14ac:dyDescent="0.25">
      <c r="A785" s="224">
        <v>230</v>
      </c>
      <c r="B785" s="224">
        <v>12667</v>
      </c>
      <c r="C785" s="224">
        <v>1</v>
      </c>
      <c r="D785" s="224">
        <v>5</v>
      </c>
      <c r="E785" s="224">
        <v>132</v>
      </c>
      <c r="F785" s="232"/>
      <c r="J785" s="202" t="s">
        <v>1512</v>
      </c>
      <c r="L785" s="233"/>
      <c r="M785" s="275"/>
      <c r="N785" s="275"/>
    </row>
    <row r="786" spans="1:19" x14ac:dyDescent="0.25">
      <c r="F786" s="232"/>
      <c r="L786" s="233"/>
      <c r="M786" s="275"/>
      <c r="N786" s="275"/>
    </row>
    <row r="787" spans="1:19" x14ac:dyDescent="0.25">
      <c r="A787" s="224">
        <v>231</v>
      </c>
      <c r="B787" s="224">
        <v>12668</v>
      </c>
      <c r="C787" s="224">
        <v>1</v>
      </c>
      <c r="D787" s="224">
        <v>5</v>
      </c>
      <c r="E787" s="224">
        <v>132</v>
      </c>
      <c r="F787" s="232">
        <v>1</v>
      </c>
      <c r="J787" s="202" t="s">
        <v>1513</v>
      </c>
      <c r="L787" s="233" t="s">
        <v>66</v>
      </c>
      <c r="M787" s="275">
        <v>308</v>
      </c>
      <c r="N787" s="275"/>
    </row>
    <row r="788" spans="1:19" x14ac:dyDescent="0.25">
      <c r="F788" s="232"/>
      <c r="L788" s="233"/>
      <c r="M788" s="275"/>
      <c r="N788" s="275"/>
    </row>
    <row r="789" spans="1:19" x14ac:dyDescent="0.25">
      <c r="F789" s="232"/>
      <c r="L789" s="233"/>
      <c r="M789" s="275"/>
      <c r="N789" s="275"/>
    </row>
    <row r="790" spans="1:19" s="242" customFormat="1" x14ac:dyDescent="0.25">
      <c r="A790" s="236"/>
      <c r="B790" s="236"/>
      <c r="C790" s="236"/>
      <c r="D790" s="236"/>
      <c r="E790" s="236"/>
      <c r="F790" s="237"/>
      <c r="G790" s="238"/>
      <c r="H790" s="238"/>
      <c r="I790" s="238"/>
      <c r="J790" s="211" t="s">
        <v>2132</v>
      </c>
      <c r="K790" s="239"/>
      <c r="L790" s="228"/>
      <c r="M790" s="300"/>
      <c r="N790" s="300"/>
      <c r="O790" s="240"/>
      <c r="P790" s="322"/>
    </row>
    <row r="791" spans="1:19" s="242" customFormat="1" ht="14.25" customHeight="1" x14ac:dyDescent="0.25">
      <c r="A791" s="236"/>
      <c r="B791" s="236"/>
      <c r="C791" s="236"/>
      <c r="D791" s="236"/>
      <c r="E791" s="236"/>
      <c r="F791" s="247"/>
      <c r="J791" s="207"/>
      <c r="L791" s="248"/>
      <c r="M791" s="302"/>
      <c r="N791" s="302"/>
      <c r="O791" s="241"/>
      <c r="P791" s="322"/>
    </row>
    <row r="792" spans="1:19" s="242" customFormat="1" ht="14.25" customHeight="1" x14ac:dyDescent="0.25">
      <c r="A792" s="236"/>
      <c r="B792" s="236"/>
      <c r="C792" s="236"/>
      <c r="D792" s="236"/>
      <c r="E792" s="236"/>
      <c r="F792" s="247"/>
      <c r="J792" s="207"/>
      <c r="L792" s="248"/>
      <c r="M792" s="302"/>
      <c r="N792" s="302"/>
      <c r="O792" s="241"/>
      <c r="P792" s="322"/>
      <c r="S792" s="275"/>
    </row>
    <row r="793" spans="1:19" x14ac:dyDescent="0.25">
      <c r="F793" s="225"/>
      <c r="G793" s="226"/>
      <c r="H793" s="226"/>
      <c r="I793" s="227"/>
      <c r="J793" s="206"/>
      <c r="K793" s="226"/>
      <c r="L793" s="228"/>
      <c r="M793" s="314"/>
      <c r="N793" s="300"/>
      <c r="O793" s="229"/>
      <c r="P793" s="320"/>
    </row>
    <row r="794" spans="1:19" x14ac:dyDescent="0.25">
      <c r="F794" s="232"/>
      <c r="L794" s="233"/>
      <c r="M794" s="275"/>
      <c r="N794" s="275"/>
    </row>
    <row r="795" spans="1:19" ht="60" x14ac:dyDescent="0.25">
      <c r="A795" s="224">
        <v>232</v>
      </c>
      <c r="B795" s="224">
        <v>12669</v>
      </c>
      <c r="C795" s="224">
        <v>1</v>
      </c>
      <c r="D795" s="224">
        <v>5</v>
      </c>
      <c r="E795" s="224">
        <v>133</v>
      </c>
      <c r="F795" s="232"/>
      <c r="J795" s="202" t="s">
        <v>1514</v>
      </c>
      <c r="L795" s="233"/>
      <c r="M795" s="275"/>
      <c r="N795" s="275"/>
    </row>
    <row r="796" spans="1:19" x14ac:dyDescent="0.25">
      <c r="F796" s="232"/>
      <c r="L796" s="233"/>
      <c r="M796" s="275"/>
      <c r="N796" s="275"/>
    </row>
    <row r="797" spans="1:19" ht="30" x14ac:dyDescent="0.25">
      <c r="A797" s="224">
        <v>233</v>
      </c>
      <c r="B797" s="224">
        <v>12914</v>
      </c>
      <c r="C797" s="224">
        <v>1</v>
      </c>
      <c r="D797" s="224">
        <v>5</v>
      </c>
      <c r="E797" s="224">
        <v>133</v>
      </c>
      <c r="F797" s="232">
        <v>2</v>
      </c>
      <c r="J797" s="202" t="s">
        <v>1515</v>
      </c>
      <c r="L797" s="233" t="s">
        <v>136</v>
      </c>
      <c r="M797" s="275">
        <v>17</v>
      </c>
      <c r="N797" s="275"/>
    </row>
    <row r="798" spans="1:19" x14ac:dyDescent="0.25">
      <c r="F798" s="232"/>
      <c r="L798" s="233"/>
      <c r="M798" s="275"/>
      <c r="N798" s="275"/>
    </row>
    <row r="799" spans="1:19" x14ac:dyDescent="0.25">
      <c r="A799" s="224">
        <v>234</v>
      </c>
      <c r="B799" s="224">
        <v>12915</v>
      </c>
      <c r="C799" s="224">
        <v>1</v>
      </c>
      <c r="D799" s="224">
        <v>5</v>
      </c>
      <c r="E799" s="224">
        <v>133</v>
      </c>
      <c r="F799" s="232">
        <v>3</v>
      </c>
      <c r="J799" s="202" t="s">
        <v>1516</v>
      </c>
      <c r="L799" s="233" t="s">
        <v>136</v>
      </c>
      <c r="M799" s="275">
        <v>72</v>
      </c>
      <c r="N799" s="275"/>
    </row>
    <row r="800" spans="1:19" x14ac:dyDescent="0.25">
      <c r="F800" s="232"/>
      <c r="L800" s="233"/>
      <c r="M800" s="275"/>
      <c r="N800" s="275"/>
    </row>
    <row r="801" spans="1:14" x14ac:dyDescent="0.25">
      <c r="A801" s="224">
        <v>235</v>
      </c>
      <c r="B801" s="224">
        <v>12677</v>
      </c>
      <c r="C801" s="224">
        <v>1</v>
      </c>
      <c r="D801" s="224">
        <v>5</v>
      </c>
      <c r="E801" s="224">
        <v>133</v>
      </c>
      <c r="F801" s="232"/>
      <c r="J801" s="205" t="s">
        <v>1517</v>
      </c>
      <c r="L801" s="233"/>
      <c r="M801" s="275"/>
      <c r="N801" s="275"/>
    </row>
    <row r="802" spans="1:14" x14ac:dyDescent="0.25">
      <c r="F802" s="232"/>
      <c r="L802" s="233"/>
      <c r="M802" s="275"/>
      <c r="N802" s="275"/>
    </row>
    <row r="803" spans="1:14" ht="90" x14ac:dyDescent="0.25">
      <c r="A803" s="224">
        <v>236</v>
      </c>
      <c r="B803" s="224">
        <v>12678</v>
      </c>
      <c r="C803" s="224">
        <v>1</v>
      </c>
      <c r="D803" s="224">
        <v>5</v>
      </c>
      <c r="E803" s="224">
        <v>133</v>
      </c>
      <c r="F803" s="232"/>
      <c r="J803" s="202" t="s">
        <v>1518</v>
      </c>
      <c r="L803" s="233"/>
      <c r="M803" s="275"/>
      <c r="N803" s="275"/>
    </row>
    <row r="804" spans="1:14" x14ac:dyDescent="0.25">
      <c r="F804" s="232"/>
      <c r="L804" s="233"/>
      <c r="M804" s="275"/>
      <c r="N804" s="275"/>
    </row>
    <row r="805" spans="1:14" x14ac:dyDescent="0.25">
      <c r="A805" s="224">
        <v>237</v>
      </c>
      <c r="B805" s="224">
        <v>12679</v>
      </c>
      <c r="C805" s="224">
        <v>1</v>
      </c>
      <c r="D805" s="224">
        <v>5</v>
      </c>
      <c r="E805" s="224">
        <v>133</v>
      </c>
      <c r="F805" s="232">
        <v>4</v>
      </c>
      <c r="J805" s="202" t="s">
        <v>1519</v>
      </c>
      <c r="L805" s="233" t="s">
        <v>66</v>
      </c>
      <c r="M805" s="275">
        <v>308</v>
      </c>
      <c r="N805" s="275"/>
    </row>
    <row r="806" spans="1:14" x14ac:dyDescent="0.25">
      <c r="F806" s="232"/>
      <c r="L806" s="233"/>
      <c r="M806" s="275"/>
      <c r="N806" s="275"/>
    </row>
    <row r="807" spans="1:14" x14ac:dyDescent="0.25">
      <c r="A807" s="224">
        <v>238</v>
      </c>
      <c r="B807" s="224">
        <v>12969</v>
      </c>
      <c r="C807" s="224">
        <v>1</v>
      </c>
      <c r="D807" s="224">
        <v>5</v>
      </c>
      <c r="E807" s="224">
        <v>133</v>
      </c>
      <c r="F807" s="232">
        <v>5</v>
      </c>
      <c r="J807" s="202" t="s">
        <v>1520</v>
      </c>
      <c r="L807" s="233" t="s">
        <v>136</v>
      </c>
      <c r="M807" s="275">
        <v>106</v>
      </c>
      <c r="N807" s="275"/>
    </row>
    <row r="808" spans="1:14" x14ac:dyDescent="0.25">
      <c r="F808" s="232"/>
      <c r="L808" s="233"/>
      <c r="M808" s="275"/>
      <c r="N808" s="275"/>
    </row>
    <row r="809" spans="1:14" x14ac:dyDescent="0.25">
      <c r="A809" s="224">
        <v>239</v>
      </c>
      <c r="B809" s="224">
        <v>12949</v>
      </c>
      <c r="C809" s="224">
        <v>1</v>
      </c>
      <c r="D809" s="224">
        <v>5</v>
      </c>
      <c r="E809" s="224">
        <v>133</v>
      </c>
      <c r="F809" s="232"/>
      <c r="J809" s="205" t="s">
        <v>1521</v>
      </c>
      <c r="L809" s="233"/>
      <c r="M809" s="275"/>
      <c r="N809" s="275"/>
    </row>
    <row r="810" spans="1:14" x14ac:dyDescent="0.25">
      <c r="F810" s="232"/>
      <c r="L810" s="233"/>
      <c r="M810" s="275"/>
      <c r="N810" s="275"/>
    </row>
    <row r="811" spans="1:14" ht="60" x14ac:dyDescent="0.25">
      <c r="A811" s="224">
        <v>240</v>
      </c>
      <c r="B811" s="224">
        <v>12950</v>
      </c>
      <c r="C811" s="224">
        <v>1</v>
      </c>
      <c r="D811" s="224">
        <v>5</v>
      </c>
      <c r="E811" s="224">
        <v>133</v>
      </c>
      <c r="F811" s="232"/>
      <c r="J811" s="202" t="s">
        <v>1522</v>
      </c>
      <c r="L811" s="233"/>
      <c r="M811" s="275"/>
      <c r="N811" s="275"/>
    </row>
    <row r="812" spans="1:14" x14ac:dyDescent="0.25">
      <c r="F812" s="232"/>
      <c r="L812" s="233"/>
      <c r="M812" s="275"/>
      <c r="N812" s="275"/>
    </row>
    <row r="813" spans="1:14" ht="75" x14ac:dyDescent="0.25">
      <c r="A813" s="224">
        <v>241</v>
      </c>
      <c r="B813" s="224">
        <v>12954</v>
      </c>
      <c r="C813" s="224">
        <v>1</v>
      </c>
      <c r="D813" s="224">
        <v>5</v>
      </c>
      <c r="E813" s="224">
        <v>133</v>
      </c>
      <c r="F813" s="232">
        <v>6</v>
      </c>
      <c r="J813" s="202" t="s">
        <v>1523</v>
      </c>
      <c r="L813" s="233" t="s">
        <v>66</v>
      </c>
      <c r="M813" s="275">
        <v>308</v>
      </c>
      <c r="N813" s="275"/>
    </row>
    <row r="814" spans="1:14" x14ac:dyDescent="0.25">
      <c r="F814" s="232"/>
      <c r="L814" s="233"/>
      <c r="M814" s="275"/>
      <c r="N814" s="275"/>
    </row>
    <row r="815" spans="1:14" x14ac:dyDescent="0.25">
      <c r="F815" s="232"/>
      <c r="L815" s="233"/>
      <c r="M815" s="275"/>
      <c r="N815" s="275"/>
    </row>
    <row r="816" spans="1:14" x14ac:dyDescent="0.25">
      <c r="F816" s="232"/>
      <c r="L816" s="233"/>
      <c r="M816" s="275"/>
      <c r="N816" s="275"/>
    </row>
    <row r="817" spans="1:16" x14ac:dyDescent="0.25">
      <c r="F817" s="232"/>
      <c r="L817" s="233"/>
      <c r="M817" s="275"/>
      <c r="N817" s="275"/>
    </row>
    <row r="818" spans="1:16" x14ac:dyDescent="0.25">
      <c r="F818" s="232"/>
      <c r="L818" s="233"/>
      <c r="M818" s="275"/>
      <c r="N818" s="275"/>
    </row>
    <row r="819" spans="1:16" x14ac:dyDescent="0.25">
      <c r="F819" s="232"/>
      <c r="L819" s="233"/>
      <c r="M819" s="275"/>
      <c r="N819" s="275"/>
    </row>
    <row r="820" spans="1:16" x14ac:dyDescent="0.25">
      <c r="F820" s="232"/>
      <c r="L820" s="233"/>
      <c r="M820" s="275"/>
      <c r="N820" s="275"/>
    </row>
    <row r="821" spans="1:16" x14ac:dyDescent="0.25">
      <c r="F821" s="232"/>
      <c r="L821" s="233"/>
      <c r="M821" s="275"/>
      <c r="N821" s="275"/>
    </row>
    <row r="822" spans="1:16" x14ac:dyDescent="0.25">
      <c r="F822" s="232"/>
      <c r="L822" s="233"/>
      <c r="M822" s="275"/>
      <c r="N822" s="275"/>
    </row>
    <row r="823" spans="1:16" x14ac:dyDescent="0.25">
      <c r="F823" s="232"/>
      <c r="L823" s="233"/>
      <c r="M823" s="275"/>
      <c r="N823" s="275"/>
    </row>
    <row r="824" spans="1:16" x14ac:dyDescent="0.25">
      <c r="F824" s="232"/>
      <c r="L824" s="233"/>
      <c r="M824" s="275"/>
      <c r="N824" s="275"/>
    </row>
    <row r="825" spans="1:16" s="242" customFormat="1" x14ac:dyDescent="0.25">
      <c r="A825" s="236"/>
      <c r="B825" s="236"/>
      <c r="C825" s="236"/>
      <c r="D825" s="236"/>
      <c r="E825" s="236"/>
      <c r="F825" s="237"/>
      <c r="G825" s="238"/>
      <c r="H825" s="238"/>
      <c r="I825" s="238"/>
      <c r="J825" s="211" t="s">
        <v>2132</v>
      </c>
      <c r="K825" s="239"/>
      <c r="L825" s="228"/>
      <c r="M825" s="300"/>
      <c r="N825" s="300"/>
      <c r="O825" s="240"/>
      <c r="P825" s="322"/>
    </row>
    <row r="826" spans="1:16" s="242" customFormat="1" ht="14.25" customHeight="1" x14ac:dyDescent="0.25">
      <c r="A826" s="236"/>
      <c r="B826" s="236"/>
      <c r="C826" s="236"/>
      <c r="D826" s="236"/>
      <c r="E826" s="236"/>
      <c r="F826" s="247"/>
      <c r="J826" s="207"/>
      <c r="L826" s="248"/>
      <c r="M826" s="302"/>
      <c r="N826" s="302"/>
      <c r="O826" s="241"/>
      <c r="P826" s="322"/>
    </row>
    <row r="827" spans="1:16" s="242" customFormat="1" ht="14.25" customHeight="1" x14ac:dyDescent="0.25">
      <c r="A827" s="236"/>
      <c r="B827" s="236"/>
      <c r="C827" s="236"/>
      <c r="D827" s="236"/>
      <c r="E827" s="236"/>
      <c r="F827" s="247"/>
      <c r="J827" s="207"/>
      <c r="L827" s="248"/>
      <c r="M827" s="302"/>
      <c r="N827" s="302"/>
      <c r="O827" s="241"/>
      <c r="P827" s="322"/>
    </row>
    <row r="828" spans="1:16" x14ac:dyDescent="0.25">
      <c r="F828" s="225"/>
      <c r="G828" s="226"/>
      <c r="H828" s="226"/>
      <c r="I828" s="227"/>
      <c r="J828" s="206"/>
      <c r="K828" s="226"/>
      <c r="L828" s="228"/>
      <c r="M828" s="314"/>
      <c r="N828" s="300"/>
      <c r="O828" s="229"/>
      <c r="P828" s="320"/>
    </row>
    <row r="829" spans="1:16" x14ac:dyDescent="0.25">
      <c r="F829" s="232"/>
      <c r="L829" s="233"/>
      <c r="M829" s="275"/>
      <c r="N829" s="275"/>
    </row>
    <row r="830" spans="1:16" x14ac:dyDescent="0.25">
      <c r="A830" s="224">
        <v>220</v>
      </c>
      <c r="B830" s="224">
        <v>12661</v>
      </c>
      <c r="C830" s="224">
        <v>1</v>
      </c>
      <c r="D830" s="224">
        <v>5</v>
      </c>
      <c r="E830" s="224">
        <v>132</v>
      </c>
      <c r="F830" s="232"/>
      <c r="J830" s="202" t="s">
        <v>1505</v>
      </c>
      <c r="L830" s="233"/>
      <c r="M830" s="275"/>
      <c r="N830" s="275"/>
    </row>
    <row r="831" spans="1:16" x14ac:dyDescent="0.25">
      <c r="F831" s="232"/>
      <c r="L831" s="233"/>
      <c r="M831" s="275"/>
      <c r="N831" s="275"/>
    </row>
    <row r="832" spans="1:16" x14ac:dyDescent="0.25">
      <c r="A832" s="224">
        <v>221</v>
      </c>
      <c r="B832" s="224">
        <v>12665</v>
      </c>
      <c r="C832" s="224">
        <v>1</v>
      </c>
      <c r="D832" s="224">
        <v>5</v>
      </c>
      <c r="E832" s="224">
        <v>132</v>
      </c>
      <c r="F832" s="232"/>
      <c r="J832" s="205" t="s">
        <v>1506</v>
      </c>
      <c r="L832" s="233"/>
      <c r="M832" s="275"/>
      <c r="N832" s="275"/>
    </row>
    <row r="833" spans="1:14" x14ac:dyDescent="0.25">
      <c r="A833" s="224">
        <v>5</v>
      </c>
      <c r="B833" s="224">
        <v>3627</v>
      </c>
      <c r="C833" s="224">
        <v>1</v>
      </c>
      <c r="D833" s="224">
        <v>1</v>
      </c>
      <c r="E833" s="224">
        <v>112</v>
      </c>
      <c r="F833" s="232"/>
      <c r="J833" s="205" t="s">
        <v>2134</v>
      </c>
      <c r="L833" s="233"/>
      <c r="M833" s="275"/>
      <c r="N833" s="275"/>
    </row>
    <row r="834" spans="1:14" x14ac:dyDescent="0.25">
      <c r="F834" s="232"/>
      <c r="L834" s="233"/>
      <c r="M834" s="307" t="s">
        <v>2135</v>
      </c>
      <c r="N834" s="275"/>
    </row>
    <row r="835" spans="1:14" x14ac:dyDescent="0.25">
      <c r="A835" s="224">
        <v>6</v>
      </c>
      <c r="B835" s="224">
        <v>6692</v>
      </c>
      <c r="C835" s="224">
        <v>1</v>
      </c>
      <c r="D835" s="224">
        <v>1</v>
      </c>
      <c r="E835" s="224">
        <v>112</v>
      </c>
      <c r="F835" s="232"/>
      <c r="G835" s="231">
        <v>19</v>
      </c>
      <c r="J835" s="202" t="s">
        <v>2137</v>
      </c>
      <c r="L835" s="233"/>
      <c r="M835" s="234">
        <v>132</v>
      </c>
      <c r="N835" s="275"/>
    </row>
    <row r="836" spans="1:14" x14ac:dyDescent="0.25">
      <c r="F836" s="232"/>
      <c r="L836" s="233"/>
      <c r="M836" s="234"/>
      <c r="N836" s="275"/>
    </row>
    <row r="837" spans="1:14" x14ac:dyDescent="0.25">
      <c r="A837" s="224">
        <v>7</v>
      </c>
      <c r="B837" s="224">
        <v>6693</v>
      </c>
      <c r="C837" s="224">
        <v>1</v>
      </c>
      <c r="D837" s="224">
        <v>1</v>
      </c>
      <c r="E837" s="224">
        <v>112</v>
      </c>
      <c r="F837" s="232"/>
      <c r="G837" s="231">
        <v>66</v>
      </c>
      <c r="J837" s="202" t="s">
        <v>2137</v>
      </c>
      <c r="L837" s="233"/>
      <c r="M837" s="234">
        <v>133</v>
      </c>
      <c r="N837" s="275"/>
    </row>
    <row r="838" spans="1:14" x14ac:dyDescent="0.25">
      <c r="F838" s="232"/>
      <c r="L838" s="233"/>
      <c r="M838" s="275"/>
      <c r="N838" s="275"/>
    </row>
    <row r="839" spans="1:14" x14ac:dyDescent="0.25">
      <c r="F839" s="232"/>
      <c r="L839" s="233"/>
      <c r="M839" s="275"/>
      <c r="N839" s="275"/>
    </row>
    <row r="840" spans="1:14" x14ac:dyDescent="0.25">
      <c r="F840" s="232"/>
      <c r="L840" s="233"/>
      <c r="M840" s="275"/>
      <c r="N840" s="275"/>
    </row>
    <row r="841" spans="1:14" x14ac:dyDescent="0.25">
      <c r="A841" s="224">
        <v>6</v>
      </c>
      <c r="B841" s="224">
        <v>6692</v>
      </c>
      <c r="C841" s="224">
        <v>1</v>
      </c>
      <c r="D841" s="224">
        <v>1</v>
      </c>
      <c r="E841" s="224">
        <v>112</v>
      </c>
      <c r="F841" s="232"/>
      <c r="G841" s="231">
        <v>19</v>
      </c>
      <c r="L841" s="233"/>
      <c r="M841" s="275"/>
      <c r="N841" s="275"/>
    </row>
    <row r="842" spans="1:14" x14ac:dyDescent="0.25">
      <c r="F842" s="232"/>
      <c r="L842" s="233"/>
      <c r="M842" s="275"/>
      <c r="N842" s="275"/>
    </row>
    <row r="843" spans="1:14" x14ac:dyDescent="0.25">
      <c r="A843" s="224">
        <v>7</v>
      </c>
      <c r="B843" s="224">
        <v>6693</v>
      </c>
      <c r="C843" s="224">
        <v>1</v>
      </c>
      <c r="D843" s="224">
        <v>1</v>
      </c>
      <c r="E843" s="224">
        <v>112</v>
      </c>
      <c r="F843" s="232"/>
      <c r="G843" s="231">
        <v>66</v>
      </c>
      <c r="L843" s="233"/>
      <c r="M843" s="275"/>
      <c r="N843" s="275"/>
    </row>
    <row r="844" spans="1:14" x14ac:dyDescent="0.25">
      <c r="F844" s="232"/>
      <c r="L844" s="233"/>
      <c r="M844" s="275"/>
      <c r="N844" s="275"/>
    </row>
    <row r="845" spans="1:14" x14ac:dyDescent="0.25">
      <c r="A845" s="224">
        <v>8</v>
      </c>
      <c r="B845" s="224">
        <v>6694</v>
      </c>
      <c r="C845" s="224">
        <v>1</v>
      </c>
      <c r="D845" s="224">
        <v>1</v>
      </c>
      <c r="E845" s="224">
        <v>112</v>
      </c>
      <c r="F845" s="232"/>
      <c r="G845" s="231">
        <v>66</v>
      </c>
      <c r="L845" s="233"/>
      <c r="M845" s="275"/>
      <c r="N845" s="275"/>
    </row>
    <row r="846" spans="1:14" x14ac:dyDescent="0.25">
      <c r="A846" s="224">
        <v>9</v>
      </c>
      <c r="B846" s="224">
        <v>6695</v>
      </c>
      <c r="C846" s="224">
        <v>1</v>
      </c>
      <c r="D846" s="224">
        <v>1</v>
      </c>
      <c r="E846" s="224">
        <v>112</v>
      </c>
      <c r="F846" s="232"/>
      <c r="G846" s="231">
        <v>66</v>
      </c>
      <c r="L846" s="233"/>
      <c r="M846" s="275"/>
      <c r="N846" s="275"/>
    </row>
    <row r="847" spans="1:14" x14ac:dyDescent="0.25">
      <c r="A847" s="224">
        <v>8</v>
      </c>
      <c r="B847" s="224">
        <v>6694</v>
      </c>
      <c r="C847" s="224">
        <v>1</v>
      </c>
      <c r="D847" s="224">
        <v>1</v>
      </c>
      <c r="E847" s="224">
        <v>112</v>
      </c>
      <c r="F847" s="232"/>
      <c r="G847" s="231">
        <v>66</v>
      </c>
      <c r="L847" s="233"/>
      <c r="M847" s="275"/>
      <c r="N847" s="275"/>
    </row>
    <row r="848" spans="1:14" x14ac:dyDescent="0.25">
      <c r="F848" s="232"/>
      <c r="L848" s="233"/>
      <c r="M848" s="275"/>
      <c r="N848" s="275"/>
    </row>
    <row r="849" spans="1:14" x14ac:dyDescent="0.25">
      <c r="A849" s="224">
        <v>10</v>
      </c>
      <c r="B849" s="224">
        <v>9969</v>
      </c>
      <c r="C849" s="224">
        <v>1</v>
      </c>
      <c r="D849" s="224">
        <v>1</v>
      </c>
      <c r="E849" s="224">
        <v>112</v>
      </c>
      <c r="F849" s="232"/>
      <c r="L849" s="233"/>
      <c r="M849" s="275"/>
      <c r="N849" s="275"/>
    </row>
    <row r="850" spans="1:14" x14ac:dyDescent="0.25">
      <c r="F850" s="232"/>
      <c r="L850" s="233"/>
      <c r="M850" s="275"/>
      <c r="N850" s="275"/>
    </row>
    <row r="851" spans="1:14" x14ac:dyDescent="0.25">
      <c r="A851" s="224">
        <v>11</v>
      </c>
      <c r="B851" s="224">
        <v>9970</v>
      </c>
      <c r="C851" s="224">
        <v>1</v>
      </c>
      <c r="D851" s="224">
        <v>1</v>
      </c>
      <c r="E851" s="224">
        <v>112</v>
      </c>
      <c r="F851" s="232"/>
      <c r="L851" s="233"/>
      <c r="M851" s="275"/>
      <c r="N851" s="275"/>
    </row>
    <row r="852" spans="1:14" x14ac:dyDescent="0.25">
      <c r="F852" s="232"/>
      <c r="L852" s="233"/>
      <c r="M852" s="275"/>
      <c r="N852" s="275"/>
    </row>
    <row r="853" spans="1:14" x14ac:dyDescent="0.25">
      <c r="A853" s="224">
        <v>12</v>
      </c>
      <c r="B853" s="224">
        <v>9971</v>
      </c>
      <c r="C853" s="224">
        <v>1</v>
      </c>
      <c r="D853" s="224">
        <v>1</v>
      </c>
      <c r="E853" s="224">
        <v>112</v>
      </c>
      <c r="F853" s="232"/>
      <c r="L853" s="233"/>
      <c r="M853" s="275"/>
      <c r="N853" s="275"/>
    </row>
    <row r="854" spans="1:14" x14ac:dyDescent="0.25">
      <c r="F854" s="232"/>
      <c r="L854" s="233"/>
      <c r="M854" s="275"/>
      <c r="N854" s="275"/>
    </row>
    <row r="855" spans="1:14" x14ac:dyDescent="0.25">
      <c r="A855" s="224">
        <v>13</v>
      </c>
      <c r="B855" s="224">
        <v>9972</v>
      </c>
      <c r="C855" s="224">
        <v>1</v>
      </c>
      <c r="D855" s="224">
        <v>1</v>
      </c>
      <c r="E855" s="224">
        <v>112</v>
      </c>
      <c r="F855" s="232"/>
      <c r="L855" s="233"/>
      <c r="M855" s="275"/>
      <c r="N855" s="275"/>
    </row>
    <row r="856" spans="1:14" x14ac:dyDescent="0.25">
      <c r="A856" s="224">
        <v>9</v>
      </c>
      <c r="B856" s="224">
        <v>6695</v>
      </c>
      <c r="C856" s="224">
        <v>1</v>
      </c>
      <c r="D856" s="224">
        <v>1</v>
      </c>
      <c r="E856" s="224">
        <v>112</v>
      </c>
      <c r="F856" s="232"/>
      <c r="G856" s="231">
        <v>66</v>
      </c>
      <c r="L856" s="233"/>
      <c r="M856" s="275"/>
      <c r="N856" s="275"/>
    </row>
    <row r="857" spans="1:14" x14ac:dyDescent="0.25">
      <c r="F857" s="232"/>
      <c r="L857" s="233"/>
      <c r="M857" s="275"/>
      <c r="N857" s="275"/>
    </row>
    <row r="858" spans="1:14" x14ac:dyDescent="0.25">
      <c r="A858" s="224">
        <v>10</v>
      </c>
      <c r="B858" s="224">
        <v>9969</v>
      </c>
      <c r="C858" s="224">
        <v>1</v>
      </c>
      <c r="D858" s="224">
        <v>1</v>
      </c>
      <c r="E858" s="224">
        <v>112</v>
      </c>
      <c r="F858" s="232"/>
      <c r="L858" s="233"/>
      <c r="M858" s="275"/>
      <c r="N858" s="275"/>
    </row>
    <row r="859" spans="1:14" x14ac:dyDescent="0.25">
      <c r="F859" s="232"/>
      <c r="L859" s="233"/>
      <c r="M859" s="275"/>
      <c r="N859" s="275"/>
    </row>
    <row r="860" spans="1:14" x14ac:dyDescent="0.25">
      <c r="A860" s="224">
        <v>11</v>
      </c>
      <c r="B860" s="224">
        <v>9970</v>
      </c>
      <c r="C860" s="224">
        <v>1</v>
      </c>
      <c r="D860" s="224">
        <v>1</v>
      </c>
      <c r="E860" s="224">
        <v>112</v>
      </c>
      <c r="F860" s="232"/>
      <c r="L860" s="233"/>
      <c r="M860" s="275"/>
      <c r="N860" s="275"/>
    </row>
    <row r="861" spans="1:14" x14ac:dyDescent="0.25">
      <c r="F861" s="232"/>
      <c r="L861" s="233"/>
      <c r="M861" s="275"/>
      <c r="N861" s="275"/>
    </row>
    <row r="862" spans="1:14" x14ac:dyDescent="0.25">
      <c r="A862" s="224">
        <v>9</v>
      </c>
      <c r="B862" s="224">
        <v>6695</v>
      </c>
      <c r="C862" s="224">
        <v>1</v>
      </c>
      <c r="D862" s="224">
        <v>1</v>
      </c>
      <c r="E862" s="224">
        <v>112</v>
      </c>
      <c r="F862" s="232"/>
      <c r="G862" s="231">
        <v>66</v>
      </c>
      <c r="L862" s="233"/>
      <c r="M862" s="275"/>
      <c r="N862" s="275"/>
    </row>
    <row r="863" spans="1:14" x14ac:dyDescent="0.25">
      <c r="F863" s="232"/>
      <c r="L863" s="233"/>
      <c r="M863" s="275"/>
      <c r="N863" s="275"/>
    </row>
    <row r="864" spans="1:14" x14ac:dyDescent="0.25">
      <c r="A864" s="224">
        <v>10</v>
      </c>
      <c r="B864" s="224">
        <v>9969</v>
      </c>
      <c r="C864" s="224">
        <v>1</v>
      </c>
      <c r="D864" s="224">
        <v>1</v>
      </c>
      <c r="E864" s="224">
        <v>112</v>
      </c>
      <c r="F864" s="232"/>
      <c r="L864" s="233"/>
      <c r="M864" s="275"/>
      <c r="N864" s="275"/>
    </row>
    <row r="865" spans="1:16" x14ac:dyDescent="0.25">
      <c r="F865" s="232"/>
      <c r="L865" s="233"/>
      <c r="M865" s="275"/>
      <c r="N865" s="275"/>
    </row>
    <row r="866" spans="1:16" x14ac:dyDescent="0.25">
      <c r="A866" s="224">
        <v>11</v>
      </c>
      <c r="B866" s="224">
        <v>9970</v>
      </c>
      <c r="C866" s="224">
        <v>1</v>
      </c>
      <c r="D866" s="224">
        <v>1</v>
      </c>
      <c r="E866" s="224">
        <v>112</v>
      </c>
      <c r="F866" s="232"/>
      <c r="L866" s="233"/>
      <c r="M866" s="275"/>
      <c r="N866" s="275"/>
    </row>
    <row r="867" spans="1:16" x14ac:dyDescent="0.25">
      <c r="F867" s="232"/>
      <c r="L867" s="233"/>
      <c r="M867" s="275"/>
      <c r="N867" s="275"/>
    </row>
    <row r="868" spans="1:16" x14ac:dyDescent="0.25">
      <c r="A868" s="224">
        <v>12</v>
      </c>
      <c r="B868" s="224">
        <v>9971</v>
      </c>
      <c r="C868" s="224">
        <v>1</v>
      </c>
      <c r="D868" s="224">
        <v>1</v>
      </c>
      <c r="E868" s="224">
        <v>112</v>
      </c>
      <c r="F868" s="232"/>
      <c r="L868" s="233"/>
      <c r="M868" s="275"/>
      <c r="N868" s="275"/>
    </row>
    <row r="869" spans="1:16" x14ac:dyDescent="0.25">
      <c r="F869" s="232"/>
      <c r="L869" s="233"/>
      <c r="M869" s="275"/>
      <c r="N869" s="275"/>
    </row>
    <row r="870" spans="1:16" x14ac:dyDescent="0.25">
      <c r="A870" s="224">
        <v>9</v>
      </c>
      <c r="B870" s="224">
        <v>6695</v>
      </c>
      <c r="C870" s="224">
        <v>1</v>
      </c>
      <c r="D870" s="224">
        <v>1</v>
      </c>
      <c r="E870" s="224">
        <v>112</v>
      </c>
      <c r="F870" s="232"/>
      <c r="G870" s="231">
        <v>66</v>
      </c>
      <c r="L870" s="233"/>
      <c r="M870" s="275"/>
      <c r="N870" s="275"/>
    </row>
    <row r="871" spans="1:16" x14ac:dyDescent="0.25">
      <c r="F871" s="232"/>
      <c r="L871" s="233"/>
      <c r="M871" s="275"/>
      <c r="N871" s="275"/>
    </row>
    <row r="872" spans="1:16" x14ac:dyDescent="0.25">
      <c r="A872" s="224">
        <v>10</v>
      </c>
      <c r="B872" s="224">
        <v>9969</v>
      </c>
      <c r="C872" s="224">
        <v>1</v>
      </c>
      <c r="D872" s="224">
        <v>1</v>
      </c>
      <c r="E872" s="224">
        <v>112</v>
      </c>
      <c r="F872" s="232"/>
      <c r="L872" s="233"/>
      <c r="M872" s="275"/>
      <c r="N872" s="275"/>
    </row>
    <row r="873" spans="1:16" x14ac:dyDescent="0.25">
      <c r="A873" s="224">
        <v>12</v>
      </c>
      <c r="B873" s="224">
        <v>9971</v>
      </c>
      <c r="C873" s="224">
        <v>1</v>
      </c>
      <c r="D873" s="224">
        <v>1</v>
      </c>
      <c r="E873" s="224">
        <v>112</v>
      </c>
      <c r="F873" s="232"/>
      <c r="L873" s="233"/>
      <c r="M873" s="275"/>
      <c r="N873" s="275"/>
    </row>
    <row r="874" spans="1:16" x14ac:dyDescent="0.25">
      <c r="F874" s="232"/>
      <c r="L874" s="233"/>
      <c r="M874" s="275"/>
      <c r="N874" s="275"/>
    </row>
    <row r="875" spans="1:16" x14ac:dyDescent="0.25">
      <c r="F875" s="232"/>
      <c r="L875" s="233"/>
      <c r="M875" s="275"/>
      <c r="N875" s="275"/>
    </row>
    <row r="876" spans="1:16" s="242" customFormat="1" x14ac:dyDescent="0.25">
      <c r="A876" s="236"/>
      <c r="B876" s="236"/>
      <c r="C876" s="236"/>
      <c r="D876" s="236"/>
      <c r="E876" s="236"/>
      <c r="F876" s="237"/>
      <c r="G876" s="238"/>
      <c r="H876" s="238"/>
      <c r="I876" s="238"/>
      <c r="J876" s="211" t="s">
        <v>2139</v>
      </c>
      <c r="K876" s="239"/>
      <c r="L876" s="228"/>
      <c r="M876" s="300"/>
      <c r="N876" s="300"/>
      <c r="O876" s="240"/>
      <c r="P876" s="322"/>
    </row>
    <row r="878" spans="1:16" x14ac:dyDescent="0.25">
      <c r="F878" s="225"/>
      <c r="G878" s="226"/>
      <c r="H878" s="226"/>
      <c r="I878" s="227"/>
      <c r="J878" s="206"/>
      <c r="K878" s="226"/>
      <c r="L878" s="228"/>
      <c r="M878" s="314"/>
      <c r="N878" s="300"/>
      <c r="O878" s="229"/>
      <c r="P878" s="320"/>
    </row>
    <row r="879" spans="1:16" x14ac:dyDescent="0.25">
      <c r="A879" s="224">
        <v>243</v>
      </c>
      <c r="B879" s="224">
        <v>11067</v>
      </c>
      <c r="C879" s="224">
        <v>1</v>
      </c>
      <c r="D879" s="224">
        <v>6</v>
      </c>
      <c r="E879" s="224">
        <v>135</v>
      </c>
      <c r="F879" s="232"/>
      <c r="J879" s="205" t="s">
        <v>2130</v>
      </c>
      <c r="L879" s="233"/>
      <c r="M879" s="275"/>
      <c r="N879" s="275"/>
    </row>
    <row r="880" spans="1:16" x14ac:dyDescent="0.25">
      <c r="F880" s="232"/>
      <c r="J880" s="205"/>
      <c r="L880" s="233"/>
      <c r="M880" s="275"/>
      <c r="N880" s="275"/>
    </row>
    <row r="881" spans="1:14" x14ac:dyDescent="0.25">
      <c r="A881" s="224">
        <v>244</v>
      </c>
      <c r="B881" s="224">
        <v>11068</v>
      </c>
      <c r="C881" s="224">
        <v>1</v>
      </c>
      <c r="D881" s="224">
        <v>6</v>
      </c>
      <c r="E881" s="224">
        <v>135</v>
      </c>
      <c r="F881" s="232"/>
      <c r="J881" s="205" t="s">
        <v>1316</v>
      </c>
      <c r="L881" s="233"/>
      <c r="M881" s="275"/>
      <c r="N881" s="275"/>
    </row>
    <row r="882" spans="1:14" x14ac:dyDescent="0.25">
      <c r="F882" s="232"/>
      <c r="J882" s="205"/>
      <c r="L882" s="233"/>
      <c r="M882" s="275"/>
      <c r="N882" s="275"/>
    </row>
    <row r="883" spans="1:14" x14ac:dyDescent="0.25">
      <c r="A883" s="224">
        <v>245</v>
      </c>
      <c r="B883" s="224">
        <v>11069</v>
      </c>
      <c r="C883" s="224">
        <v>1</v>
      </c>
      <c r="D883" s="224">
        <v>6</v>
      </c>
      <c r="E883" s="224">
        <v>135</v>
      </c>
      <c r="F883" s="232"/>
      <c r="J883" s="205" t="s">
        <v>1524</v>
      </c>
      <c r="L883" s="233"/>
      <c r="M883" s="275"/>
      <c r="N883" s="275"/>
    </row>
    <row r="884" spans="1:14" x14ac:dyDescent="0.25">
      <c r="F884" s="232"/>
      <c r="J884" s="205"/>
      <c r="L884" s="233"/>
      <c r="M884" s="275"/>
      <c r="N884" s="275"/>
    </row>
    <row r="885" spans="1:14" x14ac:dyDescent="0.25">
      <c r="A885" s="224">
        <v>246</v>
      </c>
      <c r="B885" s="224">
        <v>11070</v>
      </c>
      <c r="C885" s="224">
        <v>1</v>
      </c>
      <c r="D885" s="224">
        <v>6</v>
      </c>
      <c r="E885" s="224">
        <v>135</v>
      </c>
      <c r="F885" s="232"/>
      <c r="J885" s="205" t="s">
        <v>1525</v>
      </c>
      <c r="L885" s="233"/>
      <c r="M885" s="275"/>
      <c r="N885" s="275"/>
    </row>
    <row r="886" spans="1:14" x14ac:dyDescent="0.25">
      <c r="F886" s="232"/>
      <c r="J886" s="205"/>
      <c r="L886" s="233"/>
      <c r="M886" s="275"/>
      <c r="N886" s="275"/>
    </row>
    <row r="887" spans="1:14" x14ac:dyDescent="0.25">
      <c r="A887" s="224">
        <v>247</v>
      </c>
      <c r="B887" s="224">
        <v>11071</v>
      </c>
      <c r="C887" s="224">
        <v>1</v>
      </c>
      <c r="D887" s="224">
        <v>6</v>
      </c>
      <c r="E887" s="224">
        <v>135</v>
      </c>
      <c r="F887" s="232"/>
      <c r="J887" s="205" t="s">
        <v>1319</v>
      </c>
      <c r="L887" s="233"/>
      <c r="M887" s="275"/>
      <c r="N887" s="275"/>
    </row>
    <row r="888" spans="1:14" x14ac:dyDescent="0.25">
      <c r="F888" s="232"/>
      <c r="L888" s="233"/>
      <c r="M888" s="275"/>
      <c r="N888" s="275"/>
    </row>
    <row r="889" spans="1:14" ht="30" x14ac:dyDescent="0.25">
      <c r="A889" s="224">
        <v>248</v>
      </c>
      <c r="B889" s="224">
        <v>11072</v>
      </c>
      <c r="C889" s="224">
        <v>1</v>
      </c>
      <c r="D889" s="224">
        <v>6</v>
      </c>
      <c r="E889" s="224">
        <v>135</v>
      </c>
      <c r="F889" s="232"/>
      <c r="G889" s="231">
        <v>19</v>
      </c>
      <c r="J889" s="202" t="s">
        <v>1320</v>
      </c>
      <c r="L889" s="233"/>
      <c r="M889" s="275"/>
      <c r="N889" s="275"/>
    </row>
    <row r="890" spans="1:14" x14ac:dyDescent="0.25">
      <c r="F890" s="232"/>
      <c r="L890" s="233"/>
      <c r="M890" s="275"/>
      <c r="N890" s="275"/>
    </row>
    <row r="891" spans="1:14" x14ac:dyDescent="0.25">
      <c r="A891" s="224">
        <v>249</v>
      </c>
      <c r="B891" s="224">
        <v>11074</v>
      </c>
      <c r="C891" s="224">
        <v>1</v>
      </c>
      <c r="D891" s="224">
        <v>6</v>
      </c>
      <c r="E891" s="224">
        <v>135</v>
      </c>
      <c r="F891" s="232"/>
      <c r="J891" s="205" t="s">
        <v>1526</v>
      </c>
      <c r="L891" s="233"/>
      <c r="M891" s="275"/>
      <c r="N891" s="275"/>
    </row>
    <row r="892" spans="1:14" x14ac:dyDescent="0.25">
      <c r="F892" s="232"/>
      <c r="L892" s="233"/>
      <c r="M892" s="275"/>
      <c r="N892" s="275"/>
    </row>
    <row r="893" spans="1:14" ht="30" x14ac:dyDescent="0.25">
      <c r="A893" s="224">
        <v>250</v>
      </c>
      <c r="B893" s="224">
        <v>12445</v>
      </c>
      <c r="C893" s="224">
        <v>1</v>
      </c>
      <c r="D893" s="224">
        <v>6</v>
      </c>
      <c r="E893" s="224">
        <v>135</v>
      </c>
      <c r="F893" s="232"/>
      <c r="J893" s="202" t="s">
        <v>1527</v>
      </c>
      <c r="L893" s="233"/>
      <c r="M893" s="275"/>
      <c r="N893" s="275"/>
    </row>
    <row r="894" spans="1:14" x14ac:dyDescent="0.25">
      <c r="F894" s="232"/>
      <c r="L894" s="233"/>
      <c r="M894" s="275"/>
      <c r="N894" s="275"/>
    </row>
    <row r="895" spans="1:14" x14ac:dyDescent="0.25">
      <c r="A895" s="224">
        <v>251</v>
      </c>
      <c r="B895" s="224">
        <v>11076</v>
      </c>
      <c r="C895" s="224">
        <v>1</v>
      </c>
      <c r="D895" s="224">
        <v>6</v>
      </c>
      <c r="E895" s="224">
        <v>135</v>
      </c>
      <c r="F895" s="232">
        <v>1</v>
      </c>
      <c r="J895" s="202" t="s">
        <v>1528</v>
      </c>
      <c r="L895" s="233" t="s">
        <v>75</v>
      </c>
      <c r="M895" s="275">
        <v>1</v>
      </c>
      <c r="N895" s="275"/>
    </row>
    <row r="896" spans="1:14" x14ac:dyDescent="0.25">
      <c r="F896" s="232"/>
      <c r="L896" s="233"/>
      <c r="M896" s="275"/>
      <c r="N896" s="275"/>
    </row>
    <row r="897" spans="1:19" x14ac:dyDescent="0.25">
      <c r="A897" s="224">
        <v>252</v>
      </c>
      <c r="B897" s="224">
        <v>11080</v>
      </c>
      <c r="C897" s="224">
        <v>1</v>
      </c>
      <c r="D897" s="224">
        <v>6</v>
      </c>
      <c r="E897" s="224">
        <v>135</v>
      </c>
      <c r="F897" s="232">
        <v>2</v>
      </c>
      <c r="J897" s="202" t="s">
        <v>1529</v>
      </c>
      <c r="L897" s="233" t="s">
        <v>75</v>
      </c>
      <c r="M897" s="275">
        <v>1</v>
      </c>
      <c r="N897" s="275"/>
    </row>
    <row r="898" spans="1:19" x14ac:dyDescent="0.25">
      <c r="F898" s="232"/>
      <c r="L898" s="233"/>
      <c r="M898" s="275"/>
      <c r="N898" s="275"/>
      <c r="S898" s="275"/>
    </row>
    <row r="899" spans="1:19" ht="30" x14ac:dyDescent="0.25">
      <c r="A899" s="224">
        <v>253</v>
      </c>
      <c r="B899" s="224">
        <v>12448</v>
      </c>
      <c r="C899" s="224">
        <v>1</v>
      </c>
      <c r="D899" s="224">
        <v>6</v>
      </c>
      <c r="E899" s="224">
        <v>135</v>
      </c>
      <c r="F899" s="232">
        <v>3</v>
      </c>
      <c r="J899" s="202" t="s">
        <v>1530</v>
      </c>
      <c r="L899" s="233" t="s">
        <v>75</v>
      </c>
      <c r="M899" s="275">
        <v>1</v>
      </c>
      <c r="N899" s="275"/>
    </row>
    <row r="900" spans="1:19" x14ac:dyDescent="0.25">
      <c r="F900" s="232"/>
      <c r="L900" s="233"/>
      <c r="M900" s="275"/>
      <c r="N900" s="275"/>
    </row>
    <row r="901" spans="1:19" x14ac:dyDescent="0.25">
      <c r="A901" s="224">
        <v>11</v>
      </c>
      <c r="B901" s="224">
        <v>9970</v>
      </c>
      <c r="C901" s="224">
        <v>1</v>
      </c>
      <c r="D901" s="224">
        <v>1</v>
      </c>
      <c r="E901" s="224">
        <v>112</v>
      </c>
      <c r="F901" s="232"/>
      <c r="L901" s="233"/>
      <c r="M901" s="275"/>
      <c r="N901" s="275"/>
    </row>
    <row r="902" spans="1:19" x14ac:dyDescent="0.25">
      <c r="F902" s="232"/>
      <c r="L902" s="233"/>
      <c r="M902" s="275"/>
      <c r="N902" s="275"/>
    </row>
    <row r="903" spans="1:19" x14ac:dyDescent="0.25">
      <c r="A903" s="224">
        <v>9</v>
      </c>
      <c r="B903" s="224">
        <v>6695</v>
      </c>
      <c r="C903" s="224">
        <v>1</v>
      </c>
      <c r="D903" s="224">
        <v>1</v>
      </c>
      <c r="E903" s="224">
        <v>112</v>
      </c>
      <c r="F903" s="232"/>
      <c r="G903" s="231">
        <v>66</v>
      </c>
      <c r="L903" s="233"/>
      <c r="M903" s="275"/>
      <c r="N903" s="275"/>
    </row>
    <row r="904" spans="1:19" x14ac:dyDescent="0.25">
      <c r="F904" s="232"/>
      <c r="L904" s="233"/>
      <c r="M904" s="275"/>
      <c r="N904" s="275"/>
    </row>
    <row r="905" spans="1:19" x14ac:dyDescent="0.25">
      <c r="A905" s="224">
        <v>10</v>
      </c>
      <c r="B905" s="224">
        <v>9969</v>
      </c>
      <c r="C905" s="224">
        <v>1</v>
      </c>
      <c r="D905" s="224">
        <v>1</v>
      </c>
      <c r="E905" s="224">
        <v>112</v>
      </c>
      <c r="F905" s="232"/>
      <c r="L905" s="233"/>
      <c r="M905" s="275"/>
      <c r="N905" s="275"/>
    </row>
    <row r="906" spans="1:19" x14ac:dyDescent="0.25">
      <c r="F906" s="232"/>
      <c r="L906" s="233"/>
      <c r="M906" s="275"/>
      <c r="N906" s="275"/>
    </row>
    <row r="907" spans="1:19" x14ac:dyDescent="0.25">
      <c r="A907" s="224">
        <v>11</v>
      </c>
      <c r="B907" s="224">
        <v>9970</v>
      </c>
      <c r="C907" s="224">
        <v>1</v>
      </c>
      <c r="D907" s="224">
        <v>1</v>
      </c>
      <c r="E907" s="224">
        <v>112</v>
      </c>
      <c r="F907" s="232"/>
      <c r="L907" s="233"/>
      <c r="M907" s="275"/>
      <c r="N907" s="275"/>
    </row>
    <row r="908" spans="1:19" x14ac:dyDescent="0.25">
      <c r="F908" s="232"/>
      <c r="L908" s="233"/>
      <c r="M908" s="275"/>
      <c r="N908" s="275"/>
    </row>
    <row r="909" spans="1:19" x14ac:dyDescent="0.25">
      <c r="A909" s="224">
        <v>9</v>
      </c>
      <c r="B909" s="224">
        <v>6695</v>
      </c>
      <c r="C909" s="224">
        <v>1</v>
      </c>
      <c r="D909" s="224">
        <v>1</v>
      </c>
      <c r="E909" s="224">
        <v>112</v>
      </c>
      <c r="F909" s="232"/>
      <c r="G909" s="231">
        <v>66</v>
      </c>
      <c r="L909" s="233"/>
      <c r="M909" s="275"/>
      <c r="N909" s="275"/>
    </row>
    <row r="910" spans="1:19" x14ac:dyDescent="0.25">
      <c r="F910" s="232"/>
      <c r="L910" s="233"/>
      <c r="M910" s="275"/>
      <c r="N910" s="275"/>
    </row>
    <row r="911" spans="1:19" x14ac:dyDescent="0.25">
      <c r="A911" s="224">
        <v>10</v>
      </c>
      <c r="B911" s="224">
        <v>9969</v>
      </c>
      <c r="C911" s="224">
        <v>1</v>
      </c>
      <c r="D911" s="224">
        <v>1</v>
      </c>
      <c r="E911" s="224">
        <v>112</v>
      </c>
      <c r="F911" s="232"/>
      <c r="L911" s="233"/>
      <c r="M911" s="275"/>
      <c r="N911" s="275"/>
    </row>
    <row r="912" spans="1:19" x14ac:dyDescent="0.25">
      <c r="F912" s="232"/>
      <c r="L912" s="233"/>
      <c r="M912" s="275"/>
      <c r="N912" s="275"/>
    </row>
    <row r="913" spans="1:16" x14ac:dyDescent="0.25">
      <c r="A913" s="224">
        <v>11</v>
      </c>
      <c r="B913" s="224">
        <v>9970</v>
      </c>
      <c r="C913" s="224">
        <v>1</v>
      </c>
      <c r="D913" s="224">
        <v>1</v>
      </c>
      <c r="E913" s="224">
        <v>112</v>
      </c>
      <c r="F913" s="232"/>
      <c r="L913" s="233"/>
      <c r="M913" s="275"/>
      <c r="N913" s="275"/>
    </row>
    <row r="914" spans="1:16" x14ac:dyDescent="0.25">
      <c r="F914" s="232"/>
      <c r="L914" s="233"/>
      <c r="M914" s="275"/>
      <c r="N914" s="275"/>
    </row>
    <row r="915" spans="1:16" x14ac:dyDescent="0.25">
      <c r="A915" s="224">
        <v>12</v>
      </c>
      <c r="B915" s="224">
        <v>9971</v>
      </c>
      <c r="C915" s="224">
        <v>1</v>
      </c>
      <c r="D915" s="224">
        <v>1</v>
      </c>
      <c r="E915" s="224">
        <v>112</v>
      </c>
      <c r="F915" s="232"/>
      <c r="L915" s="233"/>
      <c r="M915" s="275"/>
      <c r="N915" s="275"/>
    </row>
    <row r="916" spans="1:16" x14ac:dyDescent="0.25">
      <c r="F916" s="232"/>
      <c r="L916" s="233"/>
      <c r="M916" s="275"/>
      <c r="N916" s="275"/>
    </row>
    <row r="917" spans="1:16" x14ac:dyDescent="0.25">
      <c r="A917" s="224">
        <v>9</v>
      </c>
      <c r="B917" s="224">
        <v>6695</v>
      </c>
      <c r="C917" s="224">
        <v>1</v>
      </c>
      <c r="D917" s="224">
        <v>1</v>
      </c>
      <c r="E917" s="224">
        <v>112</v>
      </c>
      <c r="F917" s="232"/>
      <c r="G917" s="231">
        <v>66</v>
      </c>
      <c r="L917" s="233"/>
      <c r="M917" s="275"/>
      <c r="N917" s="275"/>
    </row>
    <row r="918" spans="1:16" x14ac:dyDescent="0.25">
      <c r="F918" s="232"/>
      <c r="L918" s="233"/>
      <c r="M918" s="275"/>
      <c r="N918" s="275"/>
    </row>
    <row r="919" spans="1:16" x14ac:dyDescent="0.25">
      <c r="A919" s="224">
        <v>10</v>
      </c>
      <c r="B919" s="224">
        <v>9969</v>
      </c>
      <c r="C919" s="224">
        <v>1</v>
      </c>
      <c r="D919" s="224">
        <v>1</v>
      </c>
      <c r="E919" s="224">
        <v>112</v>
      </c>
      <c r="F919" s="232"/>
      <c r="L919" s="233"/>
      <c r="M919" s="275"/>
      <c r="N919" s="275"/>
    </row>
    <row r="920" spans="1:16" x14ac:dyDescent="0.25">
      <c r="F920" s="232"/>
      <c r="L920" s="233"/>
      <c r="M920" s="275"/>
      <c r="N920" s="275"/>
    </row>
    <row r="921" spans="1:16" s="242" customFormat="1" x14ac:dyDescent="0.25">
      <c r="A921" s="236"/>
      <c r="B921" s="236"/>
      <c r="C921" s="236"/>
      <c r="D921" s="236"/>
      <c r="E921" s="236"/>
      <c r="F921" s="237"/>
      <c r="G921" s="238"/>
      <c r="H921" s="238"/>
      <c r="I921" s="238"/>
      <c r="J921" s="211" t="s">
        <v>2132</v>
      </c>
      <c r="K921" s="239"/>
      <c r="L921" s="228"/>
      <c r="M921" s="300"/>
      <c r="N921" s="300"/>
      <c r="O921" s="240"/>
      <c r="P921" s="322"/>
    </row>
    <row r="922" spans="1:16" s="242" customFormat="1" ht="14.25" customHeight="1" x14ac:dyDescent="0.25">
      <c r="A922" s="236"/>
      <c r="B922" s="236"/>
      <c r="C922" s="236"/>
      <c r="D922" s="236"/>
      <c r="E922" s="236"/>
      <c r="F922" s="247"/>
      <c r="J922" s="207"/>
      <c r="L922" s="248"/>
      <c r="M922" s="302"/>
      <c r="N922" s="302"/>
      <c r="O922" s="241"/>
      <c r="P922" s="322"/>
    </row>
    <row r="923" spans="1:16" x14ac:dyDescent="0.25">
      <c r="F923" s="225"/>
      <c r="G923" s="226"/>
      <c r="H923" s="226"/>
      <c r="I923" s="227"/>
      <c r="J923" s="206"/>
      <c r="K923" s="226"/>
      <c r="L923" s="228"/>
      <c r="M923" s="314"/>
      <c r="N923" s="300"/>
      <c r="O923" s="229"/>
      <c r="P923" s="320"/>
    </row>
    <row r="924" spans="1:16" x14ac:dyDescent="0.25">
      <c r="A924" s="224">
        <v>245</v>
      </c>
      <c r="B924" s="224">
        <v>11069</v>
      </c>
      <c r="C924" s="224">
        <v>1</v>
      </c>
      <c r="D924" s="224">
        <v>6</v>
      </c>
      <c r="E924" s="224">
        <v>135</v>
      </c>
      <c r="F924" s="232"/>
      <c r="J924" s="202" t="s">
        <v>1524</v>
      </c>
      <c r="L924" s="233"/>
      <c r="M924" s="275"/>
      <c r="N924" s="275"/>
    </row>
    <row r="925" spans="1:16" x14ac:dyDescent="0.25">
      <c r="F925" s="232"/>
      <c r="L925" s="233"/>
      <c r="M925" s="275"/>
      <c r="N925" s="275"/>
    </row>
    <row r="926" spans="1:16" x14ac:dyDescent="0.25">
      <c r="A926" s="224">
        <v>246</v>
      </c>
      <c r="B926" s="224">
        <v>11070</v>
      </c>
      <c r="C926" s="224">
        <v>1</v>
      </c>
      <c r="D926" s="224">
        <v>6</v>
      </c>
      <c r="E926" s="224">
        <v>135</v>
      </c>
      <c r="F926" s="232"/>
      <c r="J926" s="205" t="s">
        <v>1525</v>
      </c>
      <c r="L926" s="233"/>
      <c r="M926" s="275"/>
      <c r="N926" s="275"/>
    </row>
    <row r="927" spans="1:16" x14ac:dyDescent="0.25">
      <c r="A927" s="224">
        <v>5</v>
      </c>
      <c r="B927" s="224">
        <v>3627</v>
      </c>
      <c r="C927" s="224">
        <v>1</v>
      </c>
      <c r="D927" s="224">
        <v>1</v>
      </c>
      <c r="E927" s="224">
        <v>112</v>
      </c>
      <c r="F927" s="232"/>
      <c r="J927" s="205" t="s">
        <v>2134</v>
      </c>
      <c r="L927" s="233"/>
      <c r="M927" s="275"/>
      <c r="N927" s="275"/>
    </row>
    <row r="928" spans="1:16" x14ac:dyDescent="0.25">
      <c r="F928" s="232"/>
      <c r="L928" s="233"/>
      <c r="M928" s="307" t="s">
        <v>2135</v>
      </c>
      <c r="N928" s="275"/>
    </row>
    <row r="929" spans="1:14" x14ac:dyDescent="0.25">
      <c r="A929" s="224">
        <v>6</v>
      </c>
      <c r="B929" s="224">
        <v>6692</v>
      </c>
      <c r="C929" s="224">
        <v>1</v>
      </c>
      <c r="D929" s="224">
        <v>1</v>
      </c>
      <c r="E929" s="224">
        <v>112</v>
      </c>
      <c r="F929" s="232"/>
      <c r="G929" s="231">
        <v>19</v>
      </c>
      <c r="J929" s="202" t="s">
        <v>2137</v>
      </c>
      <c r="L929" s="233"/>
      <c r="M929" s="234">
        <v>135</v>
      </c>
      <c r="N929" s="275"/>
    </row>
    <row r="930" spans="1:14" x14ac:dyDescent="0.25">
      <c r="F930" s="232"/>
      <c r="L930" s="233"/>
      <c r="M930" s="275"/>
      <c r="N930" s="275"/>
    </row>
    <row r="931" spans="1:14" x14ac:dyDescent="0.25">
      <c r="A931" s="224">
        <v>7</v>
      </c>
      <c r="B931" s="224">
        <v>6693</v>
      </c>
      <c r="C931" s="224">
        <v>1</v>
      </c>
      <c r="D931" s="224">
        <v>1</v>
      </c>
      <c r="E931" s="224">
        <v>112</v>
      </c>
      <c r="F931" s="232"/>
      <c r="G931" s="231">
        <v>66</v>
      </c>
      <c r="L931" s="233"/>
      <c r="M931" s="275"/>
      <c r="N931" s="275"/>
    </row>
    <row r="932" spans="1:14" x14ac:dyDescent="0.25">
      <c r="F932" s="232"/>
      <c r="L932" s="233"/>
      <c r="M932" s="275"/>
      <c r="N932" s="275"/>
    </row>
    <row r="933" spans="1:14" x14ac:dyDescent="0.25">
      <c r="F933" s="232"/>
      <c r="L933" s="233"/>
      <c r="M933" s="275"/>
      <c r="N933" s="275"/>
    </row>
    <row r="934" spans="1:14" x14ac:dyDescent="0.25">
      <c r="F934" s="232"/>
      <c r="L934" s="233"/>
      <c r="M934" s="275"/>
      <c r="N934" s="275"/>
    </row>
    <row r="935" spans="1:14" x14ac:dyDescent="0.25">
      <c r="A935" s="224">
        <v>6</v>
      </c>
      <c r="B935" s="224">
        <v>6692</v>
      </c>
      <c r="C935" s="224">
        <v>1</v>
      </c>
      <c r="D935" s="224">
        <v>1</v>
      </c>
      <c r="E935" s="224">
        <v>112</v>
      </c>
      <c r="F935" s="232"/>
      <c r="G935" s="231">
        <v>19</v>
      </c>
      <c r="L935" s="233"/>
      <c r="M935" s="275"/>
      <c r="N935" s="275"/>
    </row>
    <row r="936" spans="1:14" x14ac:dyDescent="0.25">
      <c r="F936" s="232"/>
      <c r="L936" s="233"/>
      <c r="M936" s="275"/>
      <c r="N936" s="275"/>
    </row>
    <row r="937" spans="1:14" x14ac:dyDescent="0.25">
      <c r="A937" s="224">
        <v>7</v>
      </c>
      <c r="B937" s="224">
        <v>6693</v>
      </c>
      <c r="C937" s="224">
        <v>1</v>
      </c>
      <c r="D937" s="224">
        <v>1</v>
      </c>
      <c r="E937" s="224">
        <v>112</v>
      </c>
      <c r="F937" s="232"/>
      <c r="G937" s="231">
        <v>66</v>
      </c>
      <c r="L937" s="233"/>
      <c r="M937" s="275"/>
      <c r="N937" s="275"/>
    </row>
    <row r="938" spans="1:14" x14ac:dyDescent="0.25">
      <c r="F938" s="232"/>
      <c r="L938" s="233"/>
      <c r="M938" s="275"/>
      <c r="N938" s="275"/>
    </row>
    <row r="939" spans="1:14" x14ac:dyDescent="0.25">
      <c r="A939" s="224">
        <v>8</v>
      </c>
      <c r="B939" s="224">
        <v>6694</v>
      </c>
      <c r="C939" s="224">
        <v>1</v>
      </c>
      <c r="D939" s="224">
        <v>1</v>
      </c>
      <c r="E939" s="224">
        <v>112</v>
      </c>
      <c r="F939" s="232"/>
      <c r="G939" s="231">
        <v>66</v>
      </c>
      <c r="L939" s="233"/>
      <c r="M939" s="275"/>
      <c r="N939" s="275"/>
    </row>
    <row r="940" spans="1:14" x14ac:dyDescent="0.25">
      <c r="A940" s="224">
        <v>9</v>
      </c>
      <c r="B940" s="224">
        <v>6695</v>
      </c>
      <c r="C940" s="224">
        <v>1</v>
      </c>
      <c r="D940" s="224">
        <v>1</v>
      </c>
      <c r="E940" s="224">
        <v>112</v>
      </c>
      <c r="F940" s="232"/>
      <c r="G940" s="231">
        <v>66</v>
      </c>
      <c r="L940" s="233"/>
      <c r="M940" s="275"/>
      <c r="N940" s="275"/>
    </row>
    <row r="941" spans="1:14" x14ac:dyDescent="0.25">
      <c r="A941" s="224">
        <v>8</v>
      </c>
      <c r="B941" s="224">
        <v>6694</v>
      </c>
      <c r="C941" s="224">
        <v>1</v>
      </c>
      <c r="D941" s="224">
        <v>1</v>
      </c>
      <c r="E941" s="224">
        <v>112</v>
      </c>
      <c r="F941" s="232"/>
      <c r="G941" s="231">
        <v>66</v>
      </c>
      <c r="L941" s="233"/>
      <c r="M941" s="275"/>
      <c r="N941" s="275"/>
    </row>
    <row r="942" spans="1:14" x14ac:dyDescent="0.25">
      <c r="F942" s="232"/>
      <c r="L942" s="233"/>
      <c r="M942" s="275"/>
      <c r="N942" s="275"/>
    </row>
    <row r="943" spans="1:14" x14ac:dyDescent="0.25">
      <c r="A943" s="224">
        <v>10</v>
      </c>
      <c r="B943" s="224">
        <v>9969</v>
      </c>
      <c r="C943" s="224">
        <v>1</v>
      </c>
      <c r="D943" s="224">
        <v>1</v>
      </c>
      <c r="E943" s="224">
        <v>112</v>
      </c>
      <c r="F943" s="232"/>
      <c r="L943" s="233"/>
      <c r="M943" s="275"/>
      <c r="N943" s="275"/>
    </row>
    <row r="944" spans="1:14" x14ac:dyDescent="0.25">
      <c r="F944" s="232"/>
      <c r="L944" s="233"/>
      <c r="M944" s="275"/>
      <c r="N944" s="275"/>
    </row>
    <row r="945" spans="1:14" x14ac:dyDescent="0.25">
      <c r="A945" s="224">
        <v>11</v>
      </c>
      <c r="B945" s="224">
        <v>9970</v>
      </c>
      <c r="C945" s="224">
        <v>1</v>
      </c>
      <c r="D945" s="224">
        <v>1</v>
      </c>
      <c r="E945" s="224">
        <v>112</v>
      </c>
      <c r="F945" s="232"/>
      <c r="L945" s="233"/>
      <c r="M945" s="275"/>
      <c r="N945" s="275"/>
    </row>
    <row r="946" spans="1:14" x14ac:dyDescent="0.25">
      <c r="F946" s="232"/>
      <c r="L946" s="233"/>
      <c r="M946" s="275"/>
      <c r="N946" s="275"/>
    </row>
    <row r="947" spans="1:14" x14ac:dyDescent="0.25">
      <c r="A947" s="224">
        <v>12</v>
      </c>
      <c r="B947" s="224">
        <v>9971</v>
      </c>
      <c r="C947" s="224">
        <v>1</v>
      </c>
      <c r="D947" s="224">
        <v>1</v>
      </c>
      <c r="E947" s="224">
        <v>112</v>
      </c>
      <c r="F947" s="232"/>
      <c r="L947" s="233"/>
      <c r="M947" s="275"/>
      <c r="N947" s="275"/>
    </row>
    <row r="948" spans="1:14" x14ac:dyDescent="0.25">
      <c r="F948" s="232"/>
      <c r="L948" s="233"/>
      <c r="M948" s="275"/>
      <c r="N948" s="275"/>
    </row>
    <row r="949" spans="1:14" x14ac:dyDescent="0.25">
      <c r="A949" s="224">
        <v>13</v>
      </c>
      <c r="B949" s="224">
        <v>9972</v>
      </c>
      <c r="C949" s="224">
        <v>1</v>
      </c>
      <c r="D949" s="224">
        <v>1</v>
      </c>
      <c r="E949" s="224">
        <v>112</v>
      </c>
      <c r="F949" s="232"/>
      <c r="L949" s="233"/>
      <c r="M949" s="275"/>
      <c r="N949" s="275"/>
    </row>
    <row r="950" spans="1:14" x14ac:dyDescent="0.25">
      <c r="A950" s="224">
        <v>9</v>
      </c>
      <c r="B950" s="224">
        <v>6695</v>
      </c>
      <c r="C950" s="224">
        <v>1</v>
      </c>
      <c r="D950" s="224">
        <v>1</v>
      </c>
      <c r="E950" s="224">
        <v>112</v>
      </c>
      <c r="F950" s="232"/>
      <c r="G950" s="231">
        <v>66</v>
      </c>
      <c r="L950" s="233"/>
      <c r="M950" s="275"/>
      <c r="N950" s="275"/>
    </row>
    <row r="951" spans="1:14" x14ac:dyDescent="0.25">
      <c r="F951" s="232"/>
      <c r="L951" s="233"/>
      <c r="M951" s="275"/>
      <c r="N951" s="275"/>
    </row>
    <row r="952" spans="1:14" x14ac:dyDescent="0.25">
      <c r="A952" s="224">
        <v>10</v>
      </c>
      <c r="B952" s="224">
        <v>9969</v>
      </c>
      <c r="C952" s="224">
        <v>1</v>
      </c>
      <c r="D952" s="224">
        <v>1</v>
      </c>
      <c r="E952" s="224">
        <v>112</v>
      </c>
      <c r="F952" s="232"/>
      <c r="L952" s="233"/>
      <c r="M952" s="275"/>
      <c r="N952" s="275"/>
    </row>
    <row r="953" spans="1:14" x14ac:dyDescent="0.25">
      <c r="F953" s="232"/>
      <c r="L953" s="233"/>
      <c r="M953" s="275"/>
      <c r="N953" s="275"/>
    </row>
    <row r="954" spans="1:14" x14ac:dyDescent="0.25">
      <c r="A954" s="224">
        <v>11</v>
      </c>
      <c r="B954" s="224">
        <v>9970</v>
      </c>
      <c r="C954" s="224">
        <v>1</v>
      </c>
      <c r="D954" s="224">
        <v>1</v>
      </c>
      <c r="E954" s="224">
        <v>112</v>
      </c>
      <c r="F954" s="232"/>
      <c r="L954" s="233"/>
      <c r="M954" s="275"/>
      <c r="N954" s="275"/>
    </row>
    <row r="955" spans="1:14" x14ac:dyDescent="0.25">
      <c r="F955" s="232"/>
      <c r="L955" s="233"/>
      <c r="M955" s="275"/>
      <c r="N955" s="275"/>
    </row>
    <row r="956" spans="1:14" x14ac:dyDescent="0.25">
      <c r="A956" s="224">
        <v>9</v>
      </c>
      <c r="B956" s="224">
        <v>6695</v>
      </c>
      <c r="C956" s="224">
        <v>1</v>
      </c>
      <c r="D956" s="224">
        <v>1</v>
      </c>
      <c r="E956" s="224">
        <v>112</v>
      </c>
      <c r="F956" s="232"/>
      <c r="G956" s="231">
        <v>66</v>
      </c>
      <c r="L956" s="233"/>
      <c r="M956" s="275"/>
      <c r="N956" s="275"/>
    </row>
    <row r="957" spans="1:14" x14ac:dyDescent="0.25">
      <c r="F957" s="232"/>
      <c r="L957" s="233"/>
      <c r="M957" s="275"/>
      <c r="N957" s="275"/>
    </row>
    <row r="958" spans="1:14" x14ac:dyDescent="0.25">
      <c r="A958" s="224">
        <v>10</v>
      </c>
      <c r="B958" s="224">
        <v>9969</v>
      </c>
      <c r="C958" s="224">
        <v>1</v>
      </c>
      <c r="D958" s="224">
        <v>1</v>
      </c>
      <c r="E958" s="224">
        <v>112</v>
      </c>
      <c r="F958" s="232"/>
      <c r="L958" s="233"/>
      <c r="M958" s="275"/>
      <c r="N958" s="275"/>
    </row>
    <row r="959" spans="1:14" x14ac:dyDescent="0.25">
      <c r="F959" s="232"/>
      <c r="L959" s="233"/>
      <c r="M959" s="275"/>
      <c r="N959" s="275"/>
    </row>
    <row r="960" spans="1:14" x14ac:dyDescent="0.25">
      <c r="A960" s="224">
        <v>11</v>
      </c>
      <c r="B960" s="224">
        <v>9970</v>
      </c>
      <c r="C960" s="224">
        <v>1</v>
      </c>
      <c r="D960" s="224">
        <v>1</v>
      </c>
      <c r="E960" s="224">
        <v>112</v>
      </c>
      <c r="F960" s="232"/>
      <c r="L960" s="233"/>
      <c r="M960" s="275"/>
      <c r="N960" s="275"/>
    </row>
    <row r="961" spans="1:16" x14ac:dyDescent="0.25">
      <c r="F961" s="232"/>
      <c r="L961" s="233"/>
      <c r="M961" s="275"/>
      <c r="N961" s="275"/>
    </row>
    <row r="962" spans="1:16" x14ac:dyDescent="0.25">
      <c r="A962" s="224">
        <v>12</v>
      </c>
      <c r="B962" s="224">
        <v>9971</v>
      </c>
      <c r="C962" s="224">
        <v>1</v>
      </c>
      <c r="D962" s="224">
        <v>1</v>
      </c>
      <c r="E962" s="224">
        <v>112</v>
      </c>
      <c r="F962" s="232"/>
      <c r="L962" s="233"/>
      <c r="M962" s="275"/>
      <c r="N962" s="275"/>
    </row>
    <row r="963" spans="1:16" x14ac:dyDescent="0.25">
      <c r="F963" s="232"/>
      <c r="L963" s="233"/>
      <c r="M963" s="275"/>
      <c r="N963" s="275"/>
    </row>
    <row r="964" spans="1:16" x14ac:dyDescent="0.25">
      <c r="A964" s="224">
        <v>9</v>
      </c>
      <c r="B964" s="224">
        <v>6695</v>
      </c>
      <c r="C964" s="224">
        <v>1</v>
      </c>
      <c r="D964" s="224">
        <v>1</v>
      </c>
      <c r="E964" s="224">
        <v>112</v>
      </c>
      <c r="F964" s="232"/>
      <c r="G964" s="231">
        <v>66</v>
      </c>
      <c r="L964" s="233"/>
      <c r="M964" s="275"/>
      <c r="N964" s="275"/>
    </row>
    <row r="965" spans="1:16" x14ac:dyDescent="0.25">
      <c r="F965" s="232"/>
      <c r="L965" s="233"/>
      <c r="M965" s="275"/>
      <c r="N965" s="275"/>
    </row>
    <row r="966" spans="1:16" x14ac:dyDescent="0.25">
      <c r="A966" s="224">
        <v>10</v>
      </c>
      <c r="B966" s="224">
        <v>9969</v>
      </c>
      <c r="C966" s="224">
        <v>1</v>
      </c>
      <c r="D966" s="224">
        <v>1</v>
      </c>
      <c r="E966" s="224">
        <v>112</v>
      </c>
      <c r="F966" s="232"/>
      <c r="L966" s="233"/>
      <c r="M966" s="275"/>
      <c r="N966" s="275"/>
    </row>
    <row r="967" spans="1:16" x14ac:dyDescent="0.25">
      <c r="A967" s="224">
        <v>12</v>
      </c>
      <c r="B967" s="224">
        <v>9971</v>
      </c>
      <c r="C967" s="224">
        <v>1</v>
      </c>
      <c r="D967" s="224">
        <v>1</v>
      </c>
      <c r="E967" s="224">
        <v>112</v>
      </c>
      <c r="F967" s="232"/>
      <c r="L967" s="233"/>
      <c r="M967" s="275"/>
      <c r="N967" s="275"/>
    </row>
    <row r="968" spans="1:16" x14ac:dyDescent="0.25">
      <c r="F968" s="232"/>
      <c r="L968" s="233"/>
      <c r="M968" s="275"/>
      <c r="N968" s="275"/>
    </row>
    <row r="969" spans="1:16" x14ac:dyDescent="0.25">
      <c r="F969" s="232"/>
      <c r="L969" s="233"/>
      <c r="M969" s="275"/>
      <c r="N969" s="275"/>
    </row>
    <row r="970" spans="1:16" s="242" customFormat="1" x14ac:dyDescent="0.25">
      <c r="A970" s="236"/>
      <c r="B970" s="236"/>
      <c r="C970" s="236"/>
      <c r="D970" s="236"/>
      <c r="E970" s="236"/>
      <c r="F970" s="237"/>
      <c r="G970" s="238"/>
      <c r="H970" s="238"/>
      <c r="I970" s="238"/>
      <c r="J970" s="211" t="s">
        <v>2139</v>
      </c>
      <c r="K970" s="239"/>
      <c r="L970" s="228"/>
      <c r="M970" s="300"/>
      <c r="N970" s="300"/>
      <c r="O970" s="240"/>
      <c r="P970" s="322"/>
    </row>
    <row r="972" spans="1:16" x14ac:dyDescent="0.25">
      <c r="J972" s="203"/>
    </row>
    <row r="973" spans="1:16" x14ac:dyDescent="0.25">
      <c r="F973" s="225"/>
      <c r="G973" s="226"/>
      <c r="H973" s="226"/>
      <c r="I973" s="227"/>
      <c r="J973" s="206"/>
      <c r="K973" s="226"/>
      <c r="L973" s="228"/>
      <c r="M973" s="314"/>
      <c r="N973" s="300"/>
      <c r="O973" s="229"/>
      <c r="P973" s="320"/>
    </row>
    <row r="974" spans="1:16" x14ac:dyDescent="0.25">
      <c r="A974" s="224">
        <v>255</v>
      </c>
      <c r="B974" s="224">
        <v>1197</v>
      </c>
      <c r="C974" s="224">
        <v>1</v>
      </c>
      <c r="D974" s="224">
        <v>7</v>
      </c>
      <c r="E974" s="224">
        <v>136</v>
      </c>
      <c r="F974" s="232"/>
      <c r="J974" s="205" t="s">
        <v>2130</v>
      </c>
      <c r="L974" s="233"/>
      <c r="M974" s="275"/>
      <c r="N974" s="275"/>
    </row>
    <row r="975" spans="1:16" x14ac:dyDescent="0.25">
      <c r="F975" s="232"/>
      <c r="J975" s="205"/>
      <c r="L975" s="233"/>
      <c r="M975" s="275"/>
      <c r="N975" s="275"/>
    </row>
    <row r="976" spans="1:16" x14ac:dyDescent="0.25">
      <c r="A976" s="224">
        <v>256</v>
      </c>
      <c r="B976" s="224">
        <v>11016</v>
      </c>
      <c r="C976" s="224">
        <v>1</v>
      </c>
      <c r="D976" s="224">
        <v>7</v>
      </c>
      <c r="E976" s="224">
        <v>136</v>
      </c>
      <c r="F976" s="232"/>
      <c r="J976" s="205" t="s">
        <v>1316</v>
      </c>
      <c r="L976" s="233"/>
      <c r="M976" s="275"/>
      <c r="N976" s="275"/>
    </row>
    <row r="977" spans="1:19" x14ac:dyDescent="0.25">
      <c r="F977" s="232"/>
      <c r="J977" s="205"/>
      <c r="L977" s="233"/>
      <c r="M977" s="275"/>
      <c r="N977" s="275"/>
    </row>
    <row r="978" spans="1:19" x14ac:dyDescent="0.25">
      <c r="A978" s="224">
        <v>257</v>
      </c>
      <c r="B978" s="224">
        <v>1198</v>
      </c>
      <c r="C978" s="224">
        <v>1</v>
      </c>
      <c r="D978" s="224">
        <v>7</v>
      </c>
      <c r="E978" s="224">
        <v>136</v>
      </c>
      <c r="F978" s="232"/>
      <c r="J978" s="205" t="s">
        <v>1531</v>
      </c>
      <c r="L978" s="233"/>
      <c r="M978" s="275"/>
      <c r="N978" s="275"/>
    </row>
    <row r="979" spans="1:19" x14ac:dyDescent="0.25">
      <c r="F979" s="232"/>
      <c r="J979" s="205"/>
      <c r="L979" s="233"/>
      <c r="M979" s="275"/>
      <c r="N979" s="275"/>
    </row>
    <row r="980" spans="1:19" x14ac:dyDescent="0.25">
      <c r="A980" s="224">
        <v>258</v>
      </c>
      <c r="B980" s="224">
        <v>1199</v>
      </c>
      <c r="C980" s="224">
        <v>1</v>
      </c>
      <c r="D980" s="224">
        <v>7</v>
      </c>
      <c r="E980" s="224">
        <v>136</v>
      </c>
      <c r="F980" s="232"/>
      <c r="J980" s="205" t="s">
        <v>1532</v>
      </c>
      <c r="L980" s="233"/>
      <c r="M980" s="275"/>
      <c r="N980" s="275"/>
    </row>
    <row r="981" spans="1:19" x14ac:dyDescent="0.25">
      <c r="F981" s="232"/>
      <c r="J981" s="205"/>
      <c r="L981" s="233"/>
      <c r="M981" s="275"/>
      <c r="N981" s="275"/>
    </row>
    <row r="982" spans="1:19" x14ac:dyDescent="0.25">
      <c r="A982" s="224">
        <v>259</v>
      </c>
      <c r="B982" s="224">
        <v>4323</v>
      </c>
      <c r="C982" s="224">
        <v>1</v>
      </c>
      <c r="D982" s="224">
        <v>7</v>
      </c>
      <c r="E982" s="224">
        <v>136</v>
      </c>
      <c r="F982" s="232"/>
      <c r="J982" s="205" t="s">
        <v>1319</v>
      </c>
      <c r="L982" s="233"/>
      <c r="M982" s="275"/>
      <c r="N982" s="275"/>
    </row>
    <row r="983" spans="1:19" x14ac:dyDescent="0.25">
      <c r="F983" s="232"/>
      <c r="L983" s="233"/>
      <c r="M983" s="275"/>
      <c r="N983" s="275"/>
    </row>
    <row r="984" spans="1:19" ht="30" x14ac:dyDescent="0.25">
      <c r="A984" s="224">
        <v>260</v>
      </c>
      <c r="B984" s="224">
        <v>6839</v>
      </c>
      <c r="C984" s="224">
        <v>1</v>
      </c>
      <c r="D984" s="224">
        <v>7</v>
      </c>
      <c r="E984" s="224">
        <v>136</v>
      </c>
      <c r="F984" s="232"/>
      <c r="G984" s="231">
        <v>19</v>
      </c>
      <c r="J984" s="202" t="s">
        <v>1320</v>
      </c>
      <c r="L984" s="233"/>
      <c r="M984" s="275"/>
      <c r="N984" s="275"/>
    </row>
    <row r="985" spans="1:19" x14ac:dyDescent="0.25">
      <c r="F985" s="232"/>
      <c r="L985" s="233"/>
      <c r="M985" s="275"/>
      <c r="N985" s="275"/>
    </row>
    <row r="986" spans="1:19" x14ac:dyDescent="0.25">
      <c r="A986" s="224">
        <v>261</v>
      </c>
      <c r="B986" s="224">
        <v>12937</v>
      </c>
      <c r="C986" s="224">
        <v>1</v>
      </c>
      <c r="D986" s="224">
        <v>7</v>
      </c>
      <c r="E986" s="224">
        <v>136</v>
      </c>
      <c r="F986" s="232"/>
      <c r="J986" s="205" t="s">
        <v>1533</v>
      </c>
      <c r="L986" s="233"/>
      <c r="M986" s="275"/>
      <c r="N986" s="275"/>
    </row>
    <row r="987" spans="1:19" x14ac:dyDescent="0.25">
      <c r="F987" s="232"/>
      <c r="L987" s="233"/>
      <c r="M987" s="275"/>
      <c r="N987" s="275"/>
    </row>
    <row r="988" spans="1:19" x14ac:dyDescent="0.25">
      <c r="A988" s="224">
        <v>262</v>
      </c>
      <c r="B988" s="224">
        <v>12938</v>
      </c>
      <c r="C988" s="224">
        <v>1</v>
      </c>
      <c r="D988" s="224">
        <v>7</v>
      </c>
      <c r="E988" s="224">
        <v>136</v>
      </c>
      <c r="F988" s="232">
        <v>1</v>
      </c>
      <c r="J988" s="202" t="s">
        <v>1534</v>
      </c>
      <c r="L988" s="233" t="s">
        <v>75</v>
      </c>
      <c r="M988" s="275">
        <v>1</v>
      </c>
      <c r="N988" s="275"/>
    </row>
    <row r="989" spans="1:19" x14ac:dyDescent="0.25">
      <c r="F989" s="232"/>
      <c r="L989" s="233"/>
      <c r="M989" s="275"/>
      <c r="N989" s="275"/>
    </row>
    <row r="990" spans="1:19" x14ac:dyDescent="0.25">
      <c r="A990" s="224">
        <v>263</v>
      </c>
      <c r="B990" s="224">
        <v>12941</v>
      </c>
      <c r="C990" s="224">
        <v>1</v>
      </c>
      <c r="D990" s="224">
        <v>7</v>
      </c>
      <c r="E990" s="224">
        <v>136</v>
      </c>
      <c r="F990" s="232">
        <v>2</v>
      </c>
      <c r="J990" s="202" t="s">
        <v>1535</v>
      </c>
      <c r="L990" s="233" t="s">
        <v>75</v>
      </c>
      <c r="M990" s="275">
        <v>1</v>
      </c>
      <c r="N990" s="275"/>
      <c r="S990" s="275"/>
    </row>
    <row r="991" spans="1:19" x14ac:dyDescent="0.25">
      <c r="F991" s="232"/>
      <c r="L991" s="233"/>
      <c r="M991" s="275"/>
      <c r="N991" s="275"/>
    </row>
    <row r="992" spans="1:19" x14ac:dyDescent="0.25">
      <c r="A992" s="224">
        <v>264</v>
      </c>
      <c r="B992" s="224">
        <v>11083</v>
      </c>
      <c r="C992" s="224">
        <v>1</v>
      </c>
      <c r="D992" s="224">
        <v>7</v>
      </c>
      <c r="E992" s="224">
        <v>136</v>
      </c>
      <c r="F992" s="232"/>
      <c r="J992" s="205" t="s">
        <v>1536</v>
      </c>
      <c r="L992" s="233"/>
      <c r="M992" s="275"/>
      <c r="N992" s="275"/>
    </row>
    <row r="993" spans="1:16" x14ac:dyDescent="0.25">
      <c r="F993" s="232"/>
      <c r="L993" s="233"/>
      <c r="M993" s="275"/>
      <c r="N993" s="275"/>
    </row>
    <row r="994" spans="1:16" x14ac:dyDescent="0.25">
      <c r="A994" s="224">
        <v>265</v>
      </c>
      <c r="B994" s="224">
        <v>11092</v>
      </c>
      <c r="C994" s="224">
        <v>1</v>
      </c>
      <c r="D994" s="224">
        <v>7</v>
      </c>
      <c r="E994" s="224">
        <v>136</v>
      </c>
      <c r="F994" s="232"/>
      <c r="J994" s="202" t="s">
        <v>1537</v>
      </c>
      <c r="L994" s="233"/>
      <c r="M994" s="275"/>
      <c r="N994" s="275"/>
    </row>
    <row r="995" spans="1:16" x14ac:dyDescent="0.25">
      <c r="F995" s="232"/>
      <c r="L995" s="233"/>
      <c r="M995" s="275"/>
      <c r="N995" s="275"/>
    </row>
    <row r="996" spans="1:16" x14ac:dyDescent="0.25">
      <c r="A996" s="224">
        <v>266</v>
      </c>
      <c r="B996" s="224">
        <v>11093</v>
      </c>
      <c r="C996" s="224">
        <v>1</v>
      </c>
      <c r="D996" s="224">
        <v>7</v>
      </c>
      <c r="E996" s="224">
        <v>136</v>
      </c>
      <c r="F996" s="232"/>
      <c r="J996" s="202" t="s">
        <v>1538</v>
      </c>
      <c r="L996" s="233"/>
      <c r="M996" s="275"/>
      <c r="N996" s="275"/>
    </row>
    <row r="997" spans="1:16" x14ac:dyDescent="0.25">
      <c r="F997" s="232"/>
      <c r="L997" s="233"/>
      <c r="M997" s="275"/>
      <c r="N997" s="275"/>
    </row>
    <row r="998" spans="1:16" x14ac:dyDescent="0.25">
      <c r="A998" s="224">
        <v>267</v>
      </c>
      <c r="B998" s="224">
        <v>11091</v>
      </c>
      <c r="C998" s="224">
        <v>1</v>
      </c>
      <c r="D998" s="224">
        <v>7</v>
      </c>
      <c r="E998" s="224">
        <v>136</v>
      </c>
      <c r="F998" s="232"/>
      <c r="J998" s="202" t="s">
        <v>1539</v>
      </c>
      <c r="L998" s="233"/>
      <c r="M998" s="275"/>
      <c r="N998" s="275"/>
    </row>
    <row r="999" spans="1:16" x14ac:dyDescent="0.25">
      <c r="F999" s="232"/>
      <c r="L999" s="233"/>
      <c r="M999" s="275"/>
      <c r="N999" s="275"/>
    </row>
    <row r="1000" spans="1:16" x14ac:dyDescent="0.25">
      <c r="A1000" s="224">
        <v>268</v>
      </c>
      <c r="B1000" s="224">
        <v>11085</v>
      </c>
      <c r="C1000" s="224">
        <v>1</v>
      </c>
      <c r="D1000" s="224">
        <v>7</v>
      </c>
      <c r="E1000" s="224">
        <v>136</v>
      </c>
      <c r="F1000" s="232">
        <v>3</v>
      </c>
      <c r="J1000" s="202" t="s">
        <v>1540</v>
      </c>
      <c r="L1000" s="233" t="s">
        <v>75</v>
      </c>
      <c r="M1000" s="275">
        <v>1</v>
      </c>
      <c r="N1000" s="275"/>
    </row>
    <row r="1001" spans="1:16" x14ac:dyDescent="0.25">
      <c r="F1001" s="232"/>
      <c r="L1001" s="233"/>
      <c r="M1001" s="275"/>
      <c r="N1001" s="275"/>
    </row>
    <row r="1002" spans="1:16" ht="30" x14ac:dyDescent="0.25">
      <c r="A1002" s="224">
        <v>269</v>
      </c>
      <c r="B1002" s="224">
        <v>12578</v>
      </c>
      <c r="C1002" s="224">
        <v>1</v>
      </c>
      <c r="D1002" s="224">
        <v>7</v>
      </c>
      <c r="E1002" s="224">
        <v>136</v>
      </c>
      <c r="F1002" s="232">
        <v>4</v>
      </c>
      <c r="J1002" s="202" t="s">
        <v>1541</v>
      </c>
      <c r="L1002" s="233" t="s">
        <v>75</v>
      </c>
      <c r="M1002" s="275">
        <v>3</v>
      </c>
      <c r="N1002" s="275"/>
    </row>
    <row r="1003" spans="1:16" x14ac:dyDescent="0.25">
      <c r="F1003" s="232"/>
      <c r="L1003" s="233"/>
      <c r="M1003" s="275"/>
      <c r="N1003" s="275"/>
    </row>
    <row r="1004" spans="1:16" x14ac:dyDescent="0.25">
      <c r="A1004" s="224">
        <v>270</v>
      </c>
      <c r="B1004" s="224">
        <v>12934</v>
      </c>
      <c r="C1004" s="224">
        <v>1</v>
      </c>
      <c r="D1004" s="224">
        <v>7</v>
      </c>
      <c r="E1004" s="224">
        <v>136</v>
      </c>
      <c r="F1004" s="232">
        <v>5</v>
      </c>
      <c r="J1004" s="202" t="s">
        <v>1542</v>
      </c>
      <c r="L1004" s="233" t="s">
        <v>75</v>
      </c>
      <c r="M1004" s="275">
        <v>2</v>
      </c>
      <c r="N1004" s="275"/>
    </row>
    <row r="1005" spans="1:16" x14ac:dyDescent="0.25">
      <c r="F1005" s="232"/>
      <c r="L1005" s="233"/>
      <c r="M1005" s="275"/>
      <c r="N1005" s="275"/>
    </row>
    <row r="1006" spans="1:16" x14ac:dyDescent="0.25">
      <c r="F1006" s="232"/>
      <c r="L1006" s="233"/>
      <c r="M1006" s="275"/>
      <c r="N1006" s="275"/>
    </row>
    <row r="1007" spans="1:16" s="242" customFormat="1" x14ac:dyDescent="0.25">
      <c r="A1007" s="236"/>
      <c r="B1007" s="236"/>
      <c r="C1007" s="236"/>
      <c r="D1007" s="236"/>
      <c r="E1007" s="236"/>
      <c r="F1007" s="237"/>
      <c r="G1007" s="238"/>
      <c r="H1007" s="238"/>
      <c r="I1007" s="238"/>
      <c r="J1007" s="211" t="s">
        <v>2132</v>
      </c>
      <c r="K1007" s="239"/>
      <c r="L1007" s="228"/>
      <c r="M1007" s="300"/>
      <c r="N1007" s="300"/>
      <c r="O1007" s="240"/>
      <c r="P1007" s="322"/>
    </row>
    <row r="1009" spans="1:14" x14ac:dyDescent="0.25">
      <c r="F1009" s="232"/>
      <c r="L1009" s="233"/>
      <c r="M1009" s="275"/>
      <c r="N1009" s="275"/>
    </row>
    <row r="1010" spans="1:14" x14ac:dyDescent="0.25">
      <c r="A1010" s="224">
        <v>271</v>
      </c>
      <c r="B1010" s="224">
        <v>12824</v>
      </c>
      <c r="C1010" s="224">
        <v>1</v>
      </c>
      <c r="D1010" s="224">
        <v>7</v>
      </c>
      <c r="E1010" s="224">
        <v>136</v>
      </c>
      <c r="F1010" s="232"/>
      <c r="J1010" s="205" t="s">
        <v>1543</v>
      </c>
      <c r="L1010" s="233"/>
      <c r="M1010" s="275"/>
      <c r="N1010" s="275"/>
    </row>
    <row r="1011" spans="1:14" x14ac:dyDescent="0.25">
      <c r="F1011" s="232"/>
      <c r="L1011" s="233"/>
      <c r="M1011" s="275"/>
      <c r="N1011" s="275"/>
    </row>
    <row r="1012" spans="1:14" ht="30" x14ac:dyDescent="0.25">
      <c r="A1012" s="224">
        <v>272</v>
      </c>
      <c r="B1012" s="224">
        <v>12825</v>
      </c>
      <c r="C1012" s="224">
        <v>1</v>
      </c>
      <c r="D1012" s="224">
        <v>7</v>
      </c>
      <c r="E1012" s="224">
        <v>136</v>
      </c>
      <c r="F1012" s="232"/>
      <c r="J1012" s="202" t="s">
        <v>1544</v>
      </c>
      <c r="L1012" s="233"/>
      <c r="M1012" s="275"/>
      <c r="N1012" s="275"/>
    </row>
    <row r="1013" spans="1:14" x14ac:dyDescent="0.25">
      <c r="F1013" s="232"/>
      <c r="L1013" s="233"/>
      <c r="M1013" s="275"/>
      <c r="N1013" s="275"/>
    </row>
    <row r="1014" spans="1:14" x14ac:dyDescent="0.25">
      <c r="A1014" s="224">
        <v>273</v>
      </c>
      <c r="B1014" s="224">
        <v>12826</v>
      </c>
      <c r="C1014" s="224">
        <v>1</v>
      </c>
      <c r="D1014" s="224">
        <v>7</v>
      </c>
      <c r="E1014" s="224">
        <v>136</v>
      </c>
      <c r="F1014" s="232"/>
      <c r="J1014" s="202" t="s">
        <v>1539</v>
      </c>
      <c r="L1014" s="233"/>
      <c r="M1014" s="275"/>
      <c r="N1014" s="275"/>
    </row>
    <row r="1015" spans="1:14" x14ac:dyDescent="0.25">
      <c r="F1015" s="232"/>
      <c r="L1015" s="233"/>
      <c r="M1015" s="275"/>
      <c r="N1015" s="275"/>
    </row>
    <row r="1016" spans="1:14" ht="30" x14ac:dyDescent="0.25">
      <c r="A1016" s="224">
        <v>274</v>
      </c>
      <c r="B1016" s="224">
        <v>12579</v>
      </c>
      <c r="C1016" s="224">
        <v>1</v>
      </c>
      <c r="D1016" s="224">
        <v>7</v>
      </c>
      <c r="E1016" s="224">
        <v>136</v>
      </c>
      <c r="F1016" s="232">
        <v>6</v>
      </c>
      <c r="J1016" s="202" t="s">
        <v>1545</v>
      </c>
      <c r="L1016" s="233" t="s">
        <v>75</v>
      </c>
      <c r="M1016" s="275">
        <v>2</v>
      </c>
      <c r="N1016" s="275"/>
    </row>
    <row r="1017" spans="1:14" x14ac:dyDescent="0.25">
      <c r="F1017" s="232"/>
      <c r="L1017" s="233"/>
      <c r="M1017" s="275"/>
      <c r="N1017" s="275"/>
    </row>
    <row r="1018" spans="1:14" ht="30" x14ac:dyDescent="0.25">
      <c r="A1018" s="224">
        <v>275</v>
      </c>
      <c r="B1018" s="224">
        <v>11086</v>
      </c>
      <c r="C1018" s="224">
        <v>1</v>
      </c>
      <c r="D1018" s="224">
        <v>7</v>
      </c>
      <c r="E1018" s="224">
        <v>137</v>
      </c>
      <c r="F1018" s="232">
        <v>7</v>
      </c>
      <c r="J1018" s="202" t="s">
        <v>1546</v>
      </c>
      <c r="L1018" s="233" t="s">
        <v>75</v>
      </c>
      <c r="M1018" s="275">
        <v>3</v>
      </c>
      <c r="N1018" s="275"/>
    </row>
    <row r="1019" spans="1:14" x14ac:dyDescent="0.25">
      <c r="F1019" s="232"/>
      <c r="L1019" s="233"/>
      <c r="M1019" s="275"/>
      <c r="N1019" s="275"/>
    </row>
    <row r="1020" spans="1:14" x14ac:dyDescent="0.25">
      <c r="A1020" s="224">
        <v>276</v>
      </c>
      <c r="B1020" s="224">
        <v>12580</v>
      </c>
      <c r="C1020" s="224">
        <v>1</v>
      </c>
      <c r="D1020" s="224">
        <v>7</v>
      </c>
      <c r="E1020" s="224">
        <v>137</v>
      </c>
      <c r="F1020" s="232">
        <v>8</v>
      </c>
      <c r="J1020" s="202" t="s">
        <v>1547</v>
      </c>
      <c r="L1020" s="233" t="s">
        <v>75</v>
      </c>
      <c r="M1020" s="275">
        <v>1</v>
      </c>
      <c r="N1020" s="275"/>
    </row>
    <row r="1021" spans="1:14" x14ac:dyDescent="0.25">
      <c r="F1021" s="232"/>
      <c r="L1021" s="233"/>
      <c r="M1021" s="275"/>
      <c r="N1021" s="275"/>
    </row>
    <row r="1022" spans="1:14" x14ac:dyDescent="0.25">
      <c r="A1022" s="224">
        <v>277</v>
      </c>
      <c r="B1022" s="224">
        <v>11087</v>
      </c>
      <c r="C1022" s="224">
        <v>1</v>
      </c>
      <c r="D1022" s="224">
        <v>7</v>
      </c>
      <c r="E1022" s="224">
        <v>137</v>
      </c>
      <c r="F1022" s="232"/>
      <c r="J1022" s="205" t="s">
        <v>1548</v>
      </c>
      <c r="L1022" s="233"/>
      <c r="M1022" s="275"/>
      <c r="N1022" s="275"/>
    </row>
    <row r="1023" spans="1:14" x14ac:dyDescent="0.25">
      <c r="F1023" s="232"/>
      <c r="L1023" s="233"/>
      <c r="M1023" s="275"/>
      <c r="N1023" s="275"/>
    </row>
    <row r="1024" spans="1:14" x14ac:dyDescent="0.25">
      <c r="A1024" s="224">
        <v>278</v>
      </c>
      <c r="B1024" s="224">
        <v>11094</v>
      </c>
      <c r="C1024" s="224">
        <v>1</v>
      </c>
      <c r="D1024" s="224">
        <v>7</v>
      </c>
      <c r="E1024" s="224">
        <v>137</v>
      </c>
      <c r="F1024" s="232"/>
      <c r="J1024" s="202" t="s">
        <v>1539</v>
      </c>
      <c r="L1024" s="233"/>
      <c r="M1024" s="275"/>
      <c r="N1024" s="275"/>
    </row>
    <row r="1025" spans="1:14" x14ac:dyDescent="0.25">
      <c r="F1025" s="232"/>
      <c r="L1025" s="233"/>
      <c r="M1025" s="275"/>
      <c r="N1025" s="275"/>
    </row>
    <row r="1026" spans="1:14" x14ac:dyDescent="0.25">
      <c r="A1026" s="224">
        <v>279</v>
      </c>
      <c r="B1026" s="224">
        <v>12932</v>
      </c>
      <c r="C1026" s="224">
        <v>1</v>
      </c>
      <c r="D1026" s="224">
        <v>7</v>
      </c>
      <c r="E1026" s="224">
        <v>137</v>
      </c>
      <c r="F1026" s="232">
        <v>9</v>
      </c>
      <c r="J1026" s="202" t="s">
        <v>1549</v>
      </c>
      <c r="L1026" s="233" t="s">
        <v>1403</v>
      </c>
      <c r="M1026" s="275">
        <v>1</v>
      </c>
      <c r="N1026" s="275"/>
    </row>
    <row r="1027" spans="1:14" x14ac:dyDescent="0.25">
      <c r="F1027" s="232"/>
      <c r="L1027" s="233"/>
      <c r="M1027" s="275"/>
      <c r="N1027" s="275"/>
    </row>
    <row r="1028" spans="1:14" ht="30" x14ac:dyDescent="0.25">
      <c r="A1028" s="224">
        <v>280</v>
      </c>
      <c r="B1028" s="224">
        <v>12572</v>
      </c>
      <c r="C1028" s="224">
        <v>1</v>
      </c>
      <c r="D1028" s="224">
        <v>7</v>
      </c>
      <c r="E1028" s="224">
        <v>137</v>
      </c>
      <c r="F1028" s="232">
        <v>10</v>
      </c>
      <c r="J1028" s="202" t="s">
        <v>1550</v>
      </c>
      <c r="L1028" s="233" t="s">
        <v>1551</v>
      </c>
      <c r="M1028" s="275">
        <v>3</v>
      </c>
      <c r="N1028" s="275"/>
    </row>
    <row r="1029" spans="1:14" x14ac:dyDescent="0.25">
      <c r="F1029" s="232"/>
      <c r="L1029" s="233"/>
      <c r="M1029" s="275"/>
      <c r="N1029" s="275"/>
    </row>
    <row r="1030" spans="1:14" x14ac:dyDescent="0.25">
      <c r="A1030" s="224">
        <v>281</v>
      </c>
      <c r="B1030" s="224">
        <v>12933</v>
      </c>
      <c r="C1030" s="224">
        <v>1</v>
      </c>
      <c r="D1030" s="224">
        <v>7</v>
      </c>
      <c r="E1030" s="224">
        <v>137</v>
      </c>
      <c r="F1030" s="232">
        <v>11</v>
      </c>
      <c r="J1030" s="202" t="s">
        <v>1552</v>
      </c>
      <c r="L1030" s="233" t="s">
        <v>75</v>
      </c>
      <c r="M1030" s="275">
        <v>3</v>
      </c>
      <c r="N1030" s="275"/>
    </row>
    <row r="1031" spans="1:14" x14ac:dyDescent="0.25">
      <c r="F1031" s="232"/>
      <c r="L1031" s="233"/>
      <c r="M1031" s="275"/>
      <c r="N1031" s="275"/>
    </row>
    <row r="1032" spans="1:14" x14ac:dyDescent="0.25">
      <c r="A1032" s="224">
        <v>282</v>
      </c>
      <c r="B1032" s="224">
        <v>12568</v>
      </c>
      <c r="C1032" s="224">
        <v>1</v>
      </c>
      <c r="D1032" s="224">
        <v>7</v>
      </c>
      <c r="E1032" s="224">
        <v>137</v>
      </c>
      <c r="F1032" s="232"/>
      <c r="J1032" s="205" t="s">
        <v>1553</v>
      </c>
      <c r="L1032" s="233"/>
      <c r="M1032" s="275"/>
      <c r="N1032" s="275"/>
    </row>
    <row r="1033" spans="1:14" x14ac:dyDescent="0.25">
      <c r="F1033" s="232"/>
      <c r="L1033" s="233"/>
      <c r="M1033" s="275"/>
      <c r="N1033" s="275"/>
    </row>
    <row r="1034" spans="1:14" x14ac:dyDescent="0.25">
      <c r="A1034" s="224">
        <v>283</v>
      </c>
      <c r="B1034" s="224">
        <v>12569</v>
      </c>
      <c r="C1034" s="224">
        <v>1</v>
      </c>
      <c r="D1034" s="224">
        <v>7</v>
      </c>
      <c r="E1034" s="224">
        <v>137</v>
      </c>
      <c r="F1034" s="232"/>
      <c r="J1034" s="202" t="s">
        <v>1539</v>
      </c>
      <c r="L1034" s="233"/>
      <c r="M1034" s="275"/>
      <c r="N1034" s="275"/>
    </row>
    <row r="1035" spans="1:14" x14ac:dyDescent="0.25">
      <c r="F1035" s="232"/>
      <c r="L1035" s="233"/>
      <c r="M1035" s="275"/>
      <c r="N1035" s="275"/>
    </row>
    <row r="1036" spans="1:14" x14ac:dyDescent="0.25">
      <c r="A1036" s="224">
        <v>284</v>
      </c>
      <c r="B1036" s="224">
        <v>12571</v>
      </c>
      <c r="C1036" s="224">
        <v>1</v>
      </c>
      <c r="D1036" s="224">
        <v>7</v>
      </c>
      <c r="E1036" s="224">
        <v>137</v>
      </c>
      <c r="F1036" s="232">
        <v>12</v>
      </c>
      <c r="J1036" s="202" t="s">
        <v>1554</v>
      </c>
      <c r="L1036" s="233" t="s">
        <v>1551</v>
      </c>
      <c r="M1036" s="275">
        <v>3</v>
      </c>
      <c r="N1036" s="275"/>
    </row>
    <row r="1037" spans="1:14" x14ac:dyDescent="0.25">
      <c r="F1037" s="232"/>
      <c r="L1037" s="233"/>
      <c r="M1037" s="275"/>
      <c r="N1037" s="275"/>
    </row>
    <row r="1038" spans="1:14" x14ac:dyDescent="0.25">
      <c r="A1038" s="224">
        <v>285</v>
      </c>
      <c r="B1038" s="224">
        <v>12935</v>
      </c>
      <c r="C1038" s="224">
        <v>1</v>
      </c>
      <c r="D1038" s="224">
        <v>7</v>
      </c>
      <c r="E1038" s="224">
        <v>137</v>
      </c>
      <c r="F1038" s="232">
        <v>13</v>
      </c>
      <c r="J1038" s="202" t="s">
        <v>1555</v>
      </c>
      <c r="L1038" s="233" t="s">
        <v>1551</v>
      </c>
      <c r="M1038" s="275">
        <v>2</v>
      </c>
      <c r="N1038" s="275"/>
    </row>
    <row r="1039" spans="1:14" x14ac:dyDescent="0.25">
      <c r="F1039" s="232"/>
      <c r="L1039" s="233"/>
      <c r="M1039" s="275"/>
      <c r="N1039" s="275"/>
    </row>
    <row r="1040" spans="1:14" x14ac:dyDescent="0.25">
      <c r="A1040" s="224">
        <v>286</v>
      </c>
      <c r="B1040" s="224">
        <v>12573</v>
      </c>
      <c r="C1040" s="224">
        <v>1</v>
      </c>
      <c r="D1040" s="224">
        <v>7</v>
      </c>
      <c r="E1040" s="224">
        <v>137</v>
      </c>
      <c r="F1040" s="232"/>
      <c r="J1040" s="202" t="s">
        <v>1556</v>
      </c>
      <c r="L1040" s="233"/>
      <c r="M1040" s="275"/>
      <c r="N1040" s="275"/>
    </row>
    <row r="1041" spans="1:14" x14ac:dyDescent="0.25">
      <c r="F1041" s="232"/>
      <c r="L1041" s="233"/>
      <c r="M1041" s="275"/>
      <c r="N1041" s="275"/>
    </row>
    <row r="1042" spans="1:14" x14ac:dyDescent="0.25">
      <c r="A1042" s="224">
        <v>287</v>
      </c>
      <c r="B1042" s="224">
        <v>12575</v>
      </c>
      <c r="C1042" s="224">
        <v>1</v>
      </c>
      <c r="D1042" s="224">
        <v>7</v>
      </c>
      <c r="E1042" s="224">
        <v>137</v>
      </c>
      <c r="F1042" s="232"/>
      <c r="J1042" s="202" t="s">
        <v>1539</v>
      </c>
      <c r="L1042" s="233"/>
      <c r="M1042" s="275"/>
      <c r="N1042" s="275"/>
    </row>
    <row r="1043" spans="1:14" x14ac:dyDescent="0.25">
      <c r="F1043" s="232"/>
      <c r="L1043" s="233"/>
      <c r="M1043" s="275"/>
      <c r="N1043" s="275"/>
    </row>
    <row r="1044" spans="1:14" ht="30" x14ac:dyDescent="0.25">
      <c r="A1044" s="224">
        <v>288</v>
      </c>
      <c r="B1044" s="224">
        <v>12576</v>
      </c>
      <c r="C1044" s="224">
        <v>1</v>
      </c>
      <c r="D1044" s="224">
        <v>7</v>
      </c>
      <c r="E1044" s="224">
        <v>137</v>
      </c>
      <c r="F1044" s="232">
        <v>14</v>
      </c>
      <c r="J1044" s="202" t="s">
        <v>1557</v>
      </c>
      <c r="L1044" s="233" t="s">
        <v>75</v>
      </c>
      <c r="M1044" s="275">
        <v>1</v>
      </c>
      <c r="N1044" s="275"/>
    </row>
    <row r="1045" spans="1:14" x14ac:dyDescent="0.25">
      <c r="F1045" s="232"/>
      <c r="L1045" s="233"/>
      <c r="M1045" s="275"/>
      <c r="N1045" s="275"/>
    </row>
    <row r="1046" spans="1:14" x14ac:dyDescent="0.25">
      <c r="A1046" s="224">
        <v>289</v>
      </c>
      <c r="B1046" s="224">
        <v>12582</v>
      </c>
      <c r="C1046" s="224">
        <v>1</v>
      </c>
      <c r="D1046" s="224">
        <v>7</v>
      </c>
      <c r="E1046" s="224">
        <v>137</v>
      </c>
      <c r="F1046" s="232"/>
      <c r="J1046" s="205" t="s">
        <v>1558</v>
      </c>
      <c r="L1046" s="233"/>
      <c r="M1046" s="275"/>
      <c r="N1046" s="275"/>
    </row>
    <row r="1047" spans="1:14" x14ac:dyDescent="0.25">
      <c r="F1047" s="232"/>
      <c r="L1047" s="233"/>
      <c r="M1047" s="275"/>
      <c r="N1047" s="275"/>
    </row>
    <row r="1048" spans="1:14" ht="30" x14ac:dyDescent="0.25">
      <c r="A1048" s="224">
        <v>290</v>
      </c>
      <c r="B1048" s="224">
        <v>12584</v>
      </c>
      <c r="C1048" s="224">
        <v>1</v>
      </c>
      <c r="D1048" s="224">
        <v>7</v>
      </c>
      <c r="E1048" s="224">
        <v>137</v>
      </c>
      <c r="F1048" s="232">
        <v>15</v>
      </c>
      <c r="J1048" s="202" t="s">
        <v>1559</v>
      </c>
      <c r="L1048" s="233" t="s">
        <v>75</v>
      </c>
      <c r="M1048" s="275">
        <v>3</v>
      </c>
      <c r="N1048" s="275"/>
    </row>
    <row r="1049" spans="1:14" x14ac:dyDescent="0.25">
      <c r="F1049" s="232"/>
      <c r="L1049" s="233"/>
      <c r="M1049" s="275"/>
      <c r="N1049" s="275"/>
    </row>
    <row r="1050" spans="1:14" x14ac:dyDescent="0.25">
      <c r="A1050" s="224">
        <v>291</v>
      </c>
      <c r="B1050" s="224">
        <v>12585</v>
      </c>
      <c r="C1050" s="224">
        <v>1</v>
      </c>
      <c r="D1050" s="224">
        <v>7</v>
      </c>
      <c r="E1050" s="224">
        <v>137</v>
      </c>
      <c r="F1050" s="232"/>
      <c r="J1050" s="202" t="s">
        <v>1539</v>
      </c>
      <c r="L1050" s="233"/>
      <c r="M1050" s="275"/>
      <c r="N1050" s="275"/>
    </row>
    <row r="1051" spans="1:14" x14ac:dyDescent="0.25">
      <c r="F1051" s="232"/>
      <c r="L1051" s="233"/>
      <c r="M1051" s="275"/>
      <c r="N1051" s="275"/>
    </row>
    <row r="1052" spans="1:14" x14ac:dyDescent="0.25">
      <c r="A1052" s="224">
        <v>292</v>
      </c>
      <c r="B1052" s="224">
        <v>11099</v>
      </c>
      <c r="C1052" s="224">
        <v>1</v>
      </c>
      <c r="D1052" s="224">
        <v>7</v>
      </c>
      <c r="E1052" s="224">
        <v>137</v>
      </c>
      <c r="F1052" s="232"/>
      <c r="J1052" s="205" t="s">
        <v>1560</v>
      </c>
      <c r="L1052" s="233"/>
      <c r="M1052" s="275"/>
      <c r="N1052" s="275"/>
    </row>
    <row r="1053" spans="1:14" x14ac:dyDescent="0.25">
      <c r="F1053" s="232"/>
      <c r="L1053" s="233"/>
      <c r="M1053" s="275"/>
      <c r="N1053" s="275"/>
    </row>
    <row r="1054" spans="1:14" ht="30" x14ac:dyDescent="0.25">
      <c r="A1054" s="224">
        <v>293</v>
      </c>
      <c r="B1054" s="224">
        <v>12559</v>
      </c>
      <c r="C1054" s="224">
        <v>1</v>
      </c>
      <c r="D1054" s="224">
        <v>7</v>
      </c>
      <c r="E1054" s="224">
        <v>137</v>
      </c>
      <c r="F1054" s="232"/>
      <c r="J1054" s="202" t="s">
        <v>1561</v>
      </c>
      <c r="L1054" s="233"/>
      <c r="M1054" s="275"/>
      <c r="N1054" s="275"/>
    </row>
    <row r="1055" spans="1:14" x14ac:dyDescent="0.25">
      <c r="F1055" s="232"/>
      <c r="L1055" s="233"/>
      <c r="M1055" s="275"/>
      <c r="N1055" s="275"/>
    </row>
    <row r="1056" spans="1:14" ht="30" x14ac:dyDescent="0.25">
      <c r="A1056" s="224">
        <v>294</v>
      </c>
      <c r="B1056" s="224">
        <v>12586</v>
      </c>
      <c r="C1056" s="224">
        <v>1</v>
      </c>
      <c r="D1056" s="224">
        <v>7</v>
      </c>
      <c r="E1056" s="224">
        <v>137</v>
      </c>
      <c r="F1056" s="232">
        <v>16</v>
      </c>
      <c r="J1056" s="202" t="s">
        <v>1562</v>
      </c>
      <c r="L1056" s="233" t="s">
        <v>75</v>
      </c>
      <c r="M1056" s="275">
        <v>1</v>
      </c>
      <c r="N1056" s="275"/>
    </row>
    <row r="1057" spans="1:19" x14ac:dyDescent="0.25">
      <c r="F1057" s="232"/>
      <c r="L1057" s="233"/>
      <c r="M1057" s="275"/>
      <c r="N1057" s="275"/>
    </row>
    <row r="1058" spans="1:19" ht="30" x14ac:dyDescent="0.25">
      <c r="A1058" s="224">
        <v>295</v>
      </c>
      <c r="B1058" s="224">
        <v>12936</v>
      </c>
      <c r="C1058" s="224">
        <v>1</v>
      </c>
      <c r="D1058" s="224">
        <v>7</v>
      </c>
      <c r="E1058" s="224">
        <v>137</v>
      </c>
      <c r="F1058" s="232">
        <v>17</v>
      </c>
      <c r="J1058" s="202" t="s">
        <v>1563</v>
      </c>
      <c r="L1058" s="233" t="s">
        <v>75</v>
      </c>
      <c r="M1058" s="275">
        <v>2</v>
      </c>
      <c r="N1058" s="275"/>
    </row>
    <row r="1059" spans="1:19" x14ac:dyDescent="0.25">
      <c r="F1059" s="232"/>
      <c r="L1059" s="233"/>
      <c r="M1059" s="275"/>
      <c r="N1059" s="275"/>
    </row>
    <row r="1060" spans="1:19" s="242" customFormat="1" x14ac:dyDescent="0.25">
      <c r="A1060" s="236"/>
      <c r="B1060" s="236"/>
      <c r="C1060" s="236"/>
      <c r="D1060" s="236"/>
      <c r="E1060" s="236"/>
      <c r="F1060" s="237"/>
      <c r="G1060" s="238"/>
      <c r="H1060" s="238"/>
      <c r="I1060" s="238"/>
      <c r="J1060" s="211" t="s">
        <v>2132</v>
      </c>
      <c r="K1060" s="239"/>
      <c r="L1060" s="228"/>
      <c r="M1060" s="300"/>
      <c r="N1060" s="300"/>
      <c r="O1060" s="240"/>
      <c r="P1060" s="322"/>
    </row>
    <row r="1062" spans="1:19" x14ac:dyDescent="0.25">
      <c r="F1062" s="225"/>
      <c r="G1062" s="226"/>
      <c r="H1062" s="226"/>
      <c r="I1062" s="227"/>
      <c r="J1062" s="206"/>
      <c r="K1062" s="226"/>
      <c r="L1062" s="228"/>
      <c r="M1062" s="314"/>
      <c r="N1062" s="300"/>
      <c r="O1062" s="229"/>
      <c r="P1062" s="320"/>
    </row>
    <row r="1063" spans="1:19" ht="30" x14ac:dyDescent="0.25">
      <c r="A1063" s="224">
        <v>296</v>
      </c>
      <c r="B1063" s="224">
        <v>12942</v>
      </c>
      <c r="C1063" s="224">
        <v>1</v>
      </c>
      <c r="D1063" s="224">
        <v>7</v>
      </c>
      <c r="E1063" s="224">
        <v>138</v>
      </c>
      <c r="F1063" s="232">
        <v>18</v>
      </c>
      <c r="J1063" s="202" t="s">
        <v>1564</v>
      </c>
      <c r="L1063" s="233" t="s">
        <v>75</v>
      </c>
      <c r="M1063" s="275">
        <v>1</v>
      </c>
      <c r="N1063" s="275"/>
    </row>
    <row r="1064" spans="1:19" x14ac:dyDescent="0.25">
      <c r="F1064" s="232"/>
      <c r="L1064" s="233"/>
      <c r="M1064" s="275"/>
      <c r="N1064" s="275"/>
      <c r="S1064" s="275"/>
    </row>
    <row r="1065" spans="1:19" ht="30" x14ac:dyDescent="0.25">
      <c r="A1065" s="224">
        <v>297</v>
      </c>
      <c r="B1065" s="224">
        <v>12943</v>
      </c>
      <c r="C1065" s="224">
        <v>1</v>
      </c>
      <c r="D1065" s="224">
        <v>7</v>
      </c>
      <c r="E1065" s="224">
        <v>138</v>
      </c>
      <c r="F1065" s="232">
        <v>19</v>
      </c>
      <c r="J1065" s="202" t="s">
        <v>1565</v>
      </c>
      <c r="L1065" s="233" t="s">
        <v>75</v>
      </c>
      <c r="M1065" s="275">
        <v>1</v>
      </c>
      <c r="N1065" s="275"/>
    </row>
    <row r="1066" spans="1:19" ht="30" x14ac:dyDescent="0.25">
      <c r="A1066" s="224">
        <v>298</v>
      </c>
      <c r="B1066" s="224">
        <v>12958</v>
      </c>
      <c r="C1066" s="224">
        <v>1</v>
      </c>
      <c r="D1066" s="224">
        <v>7</v>
      </c>
      <c r="E1066" s="224">
        <v>138</v>
      </c>
      <c r="F1066" s="232">
        <v>20</v>
      </c>
      <c r="J1066" s="202" t="s">
        <v>1566</v>
      </c>
      <c r="L1066" s="233" t="s">
        <v>75</v>
      </c>
      <c r="M1066" s="275">
        <v>3</v>
      </c>
      <c r="N1066" s="275"/>
    </row>
    <row r="1067" spans="1:19" x14ac:dyDescent="0.25">
      <c r="F1067" s="232"/>
      <c r="L1067" s="233"/>
      <c r="M1067" s="275"/>
      <c r="N1067" s="275"/>
    </row>
    <row r="1068" spans="1:19" ht="30" x14ac:dyDescent="0.25">
      <c r="A1068" s="224">
        <v>299</v>
      </c>
      <c r="B1068" s="224">
        <v>12944</v>
      </c>
      <c r="C1068" s="224">
        <v>1</v>
      </c>
      <c r="D1068" s="224">
        <v>7</v>
      </c>
      <c r="E1068" s="224">
        <v>138</v>
      </c>
      <c r="F1068" s="232">
        <v>21</v>
      </c>
      <c r="J1068" s="202" t="s">
        <v>1567</v>
      </c>
      <c r="L1068" s="233" t="s">
        <v>75</v>
      </c>
      <c r="M1068" s="275">
        <v>1</v>
      </c>
      <c r="N1068" s="275"/>
    </row>
    <row r="1069" spans="1:19" x14ac:dyDescent="0.25">
      <c r="F1069" s="232"/>
      <c r="L1069" s="233"/>
      <c r="M1069" s="275"/>
      <c r="N1069" s="275"/>
    </row>
    <row r="1070" spans="1:19" ht="30" x14ac:dyDescent="0.25">
      <c r="A1070" s="224">
        <v>300</v>
      </c>
      <c r="B1070" s="224">
        <v>12957</v>
      </c>
      <c r="C1070" s="224">
        <v>1</v>
      </c>
      <c r="D1070" s="224">
        <v>7</v>
      </c>
      <c r="E1070" s="224">
        <v>138</v>
      </c>
      <c r="F1070" s="232">
        <v>22</v>
      </c>
      <c r="J1070" s="202" t="s">
        <v>1568</v>
      </c>
      <c r="L1070" s="233" t="s">
        <v>75</v>
      </c>
      <c r="M1070" s="275">
        <v>3</v>
      </c>
      <c r="N1070" s="275"/>
    </row>
    <row r="1071" spans="1:19" x14ac:dyDescent="0.25">
      <c r="F1071" s="232"/>
      <c r="L1071" s="233"/>
      <c r="M1071" s="275"/>
      <c r="N1071" s="275"/>
    </row>
    <row r="1072" spans="1:19" x14ac:dyDescent="0.25">
      <c r="A1072" s="224">
        <v>301</v>
      </c>
      <c r="B1072" s="224">
        <v>11109</v>
      </c>
      <c r="C1072" s="224">
        <v>1</v>
      </c>
      <c r="D1072" s="224">
        <v>7</v>
      </c>
      <c r="E1072" s="224">
        <v>138</v>
      </c>
      <c r="F1072" s="232"/>
      <c r="J1072" s="205" t="s">
        <v>1569</v>
      </c>
      <c r="L1072" s="233"/>
      <c r="M1072" s="275"/>
      <c r="N1072" s="275"/>
    </row>
    <row r="1073" spans="1:14" x14ac:dyDescent="0.25">
      <c r="F1073" s="232"/>
      <c r="L1073" s="233"/>
      <c r="M1073" s="275"/>
      <c r="N1073" s="275"/>
    </row>
    <row r="1074" spans="1:14" x14ac:dyDescent="0.25">
      <c r="A1074" s="224">
        <v>302</v>
      </c>
      <c r="B1074" s="224">
        <v>11114</v>
      </c>
      <c r="C1074" s="224">
        <v>1</v>
      </c>
      <c r="D1074" s="224">
        <v>7</v>
      </c>
      <c r="E1074" s="224">
        <v>138</v>
      </c>
      <c r="F1074" s="232"/>
      <c r="J1074" s="202" t="s">
        <v>1539</v>
      </c>
      <c r="L1074" s="233"/>
      <c r="M1074" s="275"/>
      <c r="N1074" s="275"/>
    </row>
    <row r="1075" spans="1:14" x14ac:dyDescent="0.25">
      <c r="F1075" s="232"/>
      <c r="L1075" s="233"/>
      <c r="M1075" s="275"/>
      <c r="N1075" s="275"/>
    </row>
    <row r="1076" spans="1:14" x14ac:dyDescent="0.25">
      <c r="A1076" s="224">
        <v>303</v>
      </c>
      <c r="B1076" s="224">
        <v>11111</v>
      </c>
      <c r="C1076" s="224">
        <v>1</v>
      </c>
      <c r="D1076" s="224">
        <v>7</v>
      </c>
      <c r="E1076" s="224">
        <v>138</v>
      </c>
      <c r="F1076" s="232">
        <v>23</v>
      </c>
      <c r="J1076" s="202" t="s">
        <v>1570</v>
      </c>
      <c r="L1076" s="233" t="s">
        <v>75</v>
      </c>
      <c r="M1076" s="275">
        <v>1</v>
      </c>
      <c r="N1076" s="275"/>
    </row>
    <row r="1077" spans="1:14" x14ac:dyDescent="0.25">
      <c r="F1077" s="232"/>
      <c r="L1077" s="233"/>
      <c r="M1077" s="275"/>
      <c r="N1077" s="275"/>
    </row>
    <row r="1078" spans="1:14" x14ac:dyDescent="0.25">
      <c r="A1078" s="224">
        <v>304</v>
      </c>
      <c r="B1078" s="224">
        <v>12931</v>
      </c>
      <c r="C1078" s="224">
        <v>1</v>
      </c>
      <c r="D1078" s="224">
        <v>7</v>
      </c>
      <c r="E1078" s="224">
        <v>138</v>
      </c>
      <c r="F1078" s="232">
        <v>24</v>
      </c>
      <c r="J1078" s="202" t="s">
        <v>1571</v>
      </c>
      <c r="L1078" s="233" t="s">
        <v>75</v>
      </c>
      <c r="M1078" s="275">
        <v>3</v>
      </c>
      <c r="N1078" s="275"/>
    </row>
    <row r="1079" spans="1:14" x14ac:dyDescent="0.25">
      <c r="F1079" s="232"/>
      <c r="L1079" s="233"/>
      <c r="M1079" s="275"/>
      <c r="N1079" s="275"/>
    </row>
    <row r="1080" spans="1:14" x14ac:dyDescent="0.25">
      <c r="A1080" s="224">
        <v>305</v>
      </c>
      <c r="B1080" s="224">
        <v>4378</v>
      </c>
      <c r="C1080" s="224">
        <v>1</v>
      </c>
      <c r="D1080" s="224">
        <v>7</v>
      </c>
      <c r="E1080" s="224">
        <v>138</v>
      </c>
      <c r="F1080" s="232"/>
      <c r="J1080" s="205" t="s">
        <v>1572</v>
      </c>
      <c r="L1080" s="233"/>
      <c r="M1080" s="275"/>
      <c r="N1080" s="275"/>
    </row>
    <row r="1081" spans="1:14" x14ac:dyDescent="0.25">
      <c r="F1081" s="232"/>
      <c r="L1081" s="233"/>
      <c r="M1081" s="275"/>
      <c r="N1081" s="275"/>
    </row>
    <row r="1082" spans="1:14" x14ac:dyDescent="0.25">
      <c r="A1082" s="224">
        <v>306</v>
      </c>
      <c r="B1082" s="224">
        <v>12945</v>
      </c>
      <c r="C1082" s="224">
        <v>1</v>
      </c>
      <c r="D1082" s="224">
        <v>7</v>
      </c>
      <c r="E1082" s="224">
        <v>138</v>
      </c>
      <c r="F1082" s="232"/>
      <c r="J1082" s="202" t="s">
        <v>1573</v>
      </c>
      <c r="L1082" s="233"/>
      <c r="M1082" s="275"/>
      <c r="N1082" s="275"/>
    </row>
    <row r="1083" spans="1:14" x14ac:dyDescent="0.25">
      <c r="F1083" s="232"/>
      <c r="L1083" s="233"/>
      <c r="M1083" s="275"/>
      <c r="N1083" s="275"/>
    </row>
    <row r="1084" spans="1:14" ht="30" x14ac:dyDescent="0.25">
      <c r="A1084" s="224">
        <v>307</v>
      </c>
      <c r="B1084" s="224">
        <v>12946</v>
      </c>
      <c r="C1084" s="224">
        <v>1</v>
      </c>
      <c r="D1084" s="224">
        <v>7</v>
      </c>
      <c r="E1084" s="224">
        <v>138</v>
      </c>
      <c r="F1084" s="232">
        <v>25</v>
      </c>
      <c r="J1084" s="202" t="s">
        <v>1574</v>
      </c>
      <c r="L1084" s="233" t="s">
        <v>75</v>
      </c>
      <c r="M1084" s="275">
        <v>1</v>
      </c>
      <c r="N1084" s="275"/>
    </row>
    <row r="1085" spans="1:14" x14ac:dyDescent="0.25">
      <c r="F1085" s="232"/>
      <c r="L1085" s="233"/>
      <c r="M1085" s="275"/>
      <c r="N1085" s="275"/>
    </row>
    <row r="1086" spans="1:14" ht="30" x14ac:dyDescent="0.25">
      <c r="A1086" s="224">
        <v>308</v>
      </c>
      <c r="B1086" s="224">
        <v>12947</v>
      </c>
      <c r="C1086" s="224">
        <v>1</v>
      </c>
      <c r="D1086" s="224">
        <v>7</v>
      </c>
      <c r="E1086" s="224">
        <v>138</v>
      </c>
      <c r="F1086" s="232">
        <v>26</v>
      </c>
      <c r="J1086" s="202" t="s">
        <v>1575</v>
      </c>
      <c r="L1086" s="233" t="s">
        <v>75</v>
      </c>
      <c r="M1086" s="275">
        <v>1</v>
      </c>
      <c r="N1086" s="275"/>
    </row>
    <row r="1087" spans="1:14" x14ac:dyDescent="0.25">
      <c r="F1087" s="232"/>
      <c r="L1087" s="233"/>
      <c r="M1087" s="275"/>
      <c r="N1087" s="275"/>
    </row>
    <row r="1088" spans="1:14" x14ac:dyDescent="0.25">
      <c r="A1088" s="224">
        <v>309</v>
      </c>
      <c r="B1088" s="224">
        <v>12948</v>
      </c>
      <c r="C1088" s="224">
        <v>1</v>
      </c>
      <c r="D1088" s="224">
        <v>7</v>
      </c>
      <c r="E1088" s="224">
        <v>138</v>
      </c>
      <c r="F1088" s="232">
        <v>27</v>
      </c>
      <c r="J1088" s="202" t="s">
        <v>1576</v>
      </c>
      <c r="L1088" s="233" t="s">
        <v>75</v>
      </c>
      <c r="M1088" s="275">
        <v>1</v>
      </c>
      <c r="N1088" s="275"/>
    </row>
    <row r="1089" spans="1:16" x14ac:dyDescent="0.25">
      <c r="F1089" s="232"/>
      <c r="L1089" s="233"/>
      <c r="M1089" s="275"/>
      <c r="N1089" s="275"/>
    </row>
    <row r="1090" spans="1:16" x14ac:dyDescent="0.25">
      <c r="A1090" s="224">
        <v>310</v>
      </c>
      <c r="B1090" s="224">
        <v>11570</v>
      </c>
      <c r="C1090" s="224">
        <v>1</v>
      </c>
      <c r="D1090" s="224">
        <v>7</v>
      </c>
      <c r="E1090" s="224">
        <v>138</v>
      </c>
      <c r="F1090" s="232"/>
      <c r="J1090" s="202" t="s">
        <v>1577</v>
      </c>
      <c r="L1090" s="233"/>
      <c r="M1090" s="275"/>
      <c r="N1090" s="275"/>
    </row>
    <row r="1091" spans="1:16" x14ac:dyDescent="0.25">
      <c r="F1091" s="232"/>
      <c r="L1091" s="233"/>
      <c r="M1091" s="275"/>
      <c r="N1091" s="275"/>
    </row>
    <row r="1092" spans="1:16" ht="30" x14ac:dyDescent="0.25">
      <c r="A1092" s="224">
        <v>311</v>
      </c>
      <c r="B1092" s="224">
        <v>11571</v>
      </c>
      <c r="C1092" s="224">
        <v>1</v>
      </c>
      <c r="D1092" s="224">
        <v>7</v>
      </c>
      <c r="E1092" s="224">
        <v>138</v>
      </c>
      <c r="F1092" s="232">
        <v>28</v>
      </c>
      <c r="J1092" s="202" t="s">
        <v>1578</v>
      </c>
      <c r="L1092" s="233" t="s">
        <v>75</v>
      </c>
      <c r="M1092" s="275">
        <v>1</v>
      </c>
      <c r="N1092" s="275"/>
    </row>
    <row r="1093" spans="1:16" x14ac:dyDescent="0.25">
      <c r="F1093" s="232"/>
      <c r="L1093" s="233"/>
      <c r="M1093" s="275"/>
      <c r="N1093" s="275"/>
    </row>
    <row r="1094" spans="1:16" x14ac:dyDescent="0.25">
      <c r="A1094" s="224">
        <v>312</v>
      </c>
      <c r="B1094" s="224">
        <v>12822</v>
      </c>
      <c r="C1094" s="224">
        <v>1</v>
      </c>
      <c r="D1094" s="224">
        <v>7</v>
      </c>
      <c r="E1094" s="224">
        <v>138</v>
      </c>
      <c r="F1094" s="232"/>
      <c r="J1094" s="202" t="s">
        <v>1579</v>
      </c>
      <c r="L1094" s="233"/>
      <c r="M1094" s="275"/>
      <c r="N1094" s="275"/>
    </row>
    <row r="1095" spans="1:16" x14ac:dyDescent="0.25">
      <c r="F1095" s="232"/>
      <c r="L1095" s="233"/>
      <c r="M1095" s="275"/>
      <c r="N1095" s="275"/>
    </row>
    <row r="1096" spans="1:16" ht="30" x14ac:dyDescent="0.25">
      <c r="A1096" s="224">
        <v>313</v>
      </c>
      <c r="B1096" s="224">
        <v>12823</v>
      </c>
      <c r="C1096" s="224">
        <v>1</v>
      </c>
      <c r="D1096" s="224">
        <v>7</v>
      </c>
      <c r="E1096" s="224">
        <v>138</v>
      </c>
      <c r="F1096" s="232">
        <v>29</v>
      </c>
      <c r="J1096" s="202" t="s">
        <v>1580</v>
      </c>
      <c r="L1096" s="233" t="s">
        <v>75</v>
      </c>
      <c r="M1096" s="275">
        <v>1</v>
      </c>
      <c r="N1096" s="275"/>
    </row>
    <row r="1097" spans="1:16" x14ac:dyDescent="0.25">
      <c r="F1097" s="232"/>
      <c r="L1097" s="233"/>
      <c r="M1097" s="275"/>
      <c r="N1097" s="275"/>
    </row>
    <row r="1098" spans="1:16" x14ac:dyDescent="0.25">
      <c r="A1098" s="224">
        <v>6</v>
      </c>
      <c r="B1098" s="224">
        <v>6692</v>
      </c>
      <c r="C1098" s="224">
        <v>1</v>
      </c>
      <c r="D1098" s="224">
        <v>1</v>
      </c>
      <c r="E1098" s="224">
        <v>112</v>
      </c>
      <c r="F1098" s="232"/>
      <c r="G1098" s="231">
        <v>19</v>
      </c>
      <c r="L1098" s="233"/>
      <c r="M1098" s="275"/>
      <c r="N1098" s="275"/>
    </row>
    <row r="1099" spans="1:16" x14ac:dyDescent="0.25">
      <c r="F1099" s="232"/>
      <c r="L1099" s="233"/>
      <c r="M1099" s="275"/>
      <c r="N1099" s="275"/>
    </row>
    <row r="1100" spans="1:16" x14ac:dyDescent="0.25">
      <c r="A1100" s="224">
        <v>7</v>
      </c>
      <c r="B1100" s="224">
        <v>6693</v>
      </c>
      <c r="C1100" s="224">
        <v>1</v>
      </c>
      <c r="D1100" s="224">
        <v>1</v>
      </c>
      <c r="E1100" s="224">
        <v>112</v>
      </c>
      <c r="F1100" s="232"/>
      <c r="G1100" s="231">
        <v>66</v>
      </c>
      <c r="L1100" s="233"/>
      <c r="M1100" s="275"/>
      <c r="N1100" s="275"/>
    </row>
    <row r="1101" spans="1:16" x14ac:dyDescent="0.25">
      <c r="F1101" s="232"/>
      <c r="L1101" s="233"/>
      <c r="M1101" s="275"/>
      <c r="N1101" s="275"/>
    </row>
    <row r="1102" spans="1:16" x14ac:dyDescent="0.25">
      <c r="A1102" s="224">
        <v>8</v>
      </c>
      <c r="B1102" s="224">
        <v>6694</v>
      </c>
      <c r="C1102" s="224">
        <v>1</v>
      </c>
      <c r="D1102" s="224">
        <v>1</v>
      </c>
      <c r="E1102" s="224">
        <v>112</v>
      </c>
      <c r="F1102" s="232"/>
      <c r="G1102" s="231">
        <v>66</v>
      </c>
      <c r="L1102" s="233"/>
      <c r="M1102" s="275"/>
      <c r="N1102" s="275"/>
    </row>
    <row r="1103" spans="1:16" x14ac:dyDescent="0.25">
      <c r="F1103" s="232"/>
      <c r="L1103" s="233"/>
      <c r="M1103" s="275"/>
      <c r="N1103" s="275"/>
    </row>
    <row r="1104" spans="1:16" s="242" customFormat="1" x14ac:dyDescent="0.25">
      <c r="A1104" s="236"/>
      <c r="B1104" s="236"/>
      <c r="C1104" s="236"/>
      <c r="D1104" s="236"/>
      <c r="E1104" s="236"/>
      <c r="F1104" s="237"/>
      <c r="G1104" s="238"/>
      <c r="H1104" s="238"/>
      <c r="I1104" s="238"/>
      <c r="J1104" s="211" t="s">
        <v>2132</v>
      </c>
      <c r="K1104" s="239"/>
      <c r="L1104" s="228"/>
      <c r="M1104" s="300"/>
      <c r="N1104" s="300"/>
      <c r="O1104" s="240"/>
      <c r="P1104" s="322"/>
    </row>
    <row r="1105" spans="1:16" s="242" customFormat="1" ht="14.25" customHeight="1" x14ac:dyDescent="0.25">
      <c r="A1105" s="236"/>
      <c r="B1105" s="236"/>
      <c r="C1105" s="236"/>
      <c r="D1105" s="236"/>
      <c r="E1105" s="236"/>
      <c r="F1105" s="247"/>
      <c r="J1105" s="207"/>
      <c r="L1105" s="248"/>
      <c r="M1105" s="302"/>
      <c r="N1105" s="302"/>
      <c r="O1105" s="241"/>
      <c r="P1105" s="322"/>
    </row>
    <row r="1106" spans="1:16" x14ac:dyDescent="0.25">
      <c r="F1106" s="225"/>
      <c r="G1106" s="226"/>
      <c r="H1106" s="226"/>
      <c r="I1106" s="227"/>
      <c r="J1106" s="206"/>
      <c r="K1106" s="226"/>
      <c r="L1106" s="228"/>
      <c r="M1106" s="314"/>
      <c r="N1106" s="300"/>
      <c r="O1106" s="229"/>
      <c r="P1106" s="320"/>
    </row>
    <row r="1107" spans="1:16" x14ac:dyDescent="0.25">
      <c r="A1107" s="224">
        <v>257</v>
      </c>
      <c r="B1107" s="224">
        <v>1198</v>
      </c>
      <c r="C1107" s="224">
        <v>1</v>
      </c>
      <c r="D1107" s="224">
        <v>7</v>
      </c>
      <c r="E1107" s="224">
        <v>136</v>
      </c>
      <c r="F1107" s="232"/>
      <c r="J1107" s="205" t="s">
        <v>1531</v>
      </c>
      <c r="L1107" s="233"/>
      <c r="M1107" s="275"/>
      <c r="N1107" s="275"/>
    </row>
    <row r="1108" spans="1:16" x14ac:dyDescent="0.25">
      <c r="F1108" s="232"/>
      <c r="L1108" s="233"/>
      <c r="M1108" s="275"/>
      <c r="N1108" s="275"/>
    </row>
    <row r="1109" spans="1:16" x14ac:dyDescent="0.25">
      <c r="A1109" s="224">
        <v>258</v>
      </c>
      <c r="B1109" s="224">
        <v>1199</v>
      </c>
      <c r="C1109" s="224">
        <v>1</v>
      </c>
      <c r="D1109" s="224">
        <v>7</v>
      </c>
      <c r="E1109" s="224">
        <v>136</v>
      </c>
      <c r="F1109" s="232"/>
      <c r="J1109" s="205" t="s">
        <v>1532</v>
      </c>
      <c r="L1109" s="233"/>
      <c r="M1109" s="275"/>
      <c r="N1109" s="275"/>
    </row>
    <row r="1110" spans="1:16" x14ac:dyDescent="0.25">
      <c r="A1110" s="224">
        <v>5</v>
      </c>
      <c r="B1110" s="224">
        <v>3627</v>
      </c>
      <c r="C1110" s="224">
        <v>1</v>
      </c>
      <c r="D1110" s="224">
        <v>1</v>
      </c>
      <c r="E1110" s="224">
        <v>112</v>
      </c>
      <c r="F1110" s="232"/>
      <c r="J1110" s="205" t="s">
        <v>2134</v>
      </c>
      <c r="L1110" s="233"/>
      <c r="M1110" s="275"/>
      <c r="N1110" s="275"/>
    </row>
    <row r="1111" spans="1:16" x14ac:dyDescent="0.25">
      <c r="F1111" s="232"/>
      <c r="L1111" s="233"/>
      <c r="M1111" s="307" t="s">
        <v>2135</v>
      </c>
      <c r="N1111" s="275"/>
    </row>
    <row r="1112" spans="1:16" x14ac:dyDescent="0.25">
      <c r="A1112" s="224">
        <v>6</v>
      </c>
      <c r="B1112" s="224">
        <v>6692</v>
      </c>
      <c r="C1112" s="224">
        <v>1</v>
      </c>
      <c r="D1112" s="224">
        <v>1</v>
      </c>
      <c r="E1112" s="224">
        <v>112</v>
      </c>
      <c r="F1112" s="232"/>
      <c r="G1112" s="231">
        <v>19</v>
      </c>
      <c r="J1112" s="202" t="s">
        <v>2137</v>
      </c>
      <c r="L1112" s="233"/>
      <c r="M1112" s="275">
        <v>136</v>
      </c>
      <c r="N1112" s="275"/>
    </row>
    <row r="1113" spans="1:16" x14ac:dyDescent="0.25">
      <c r="F1113" s="232"/>
      <c r="L1113" s="233"/>
      <c r="M1113" s="275"/>
      <c r="N1113" s="275"/>
    </row>
    <row r="1114" spans="1:16" x14ac:dyDescent="0.25">
      <c r="A1114" s="224">
        <v>6</v>
      </c>
      <c r="B1114" s="224">
        <v>6692</v>
      </c>
      <c r="C1114" s="224">
        <v>1</v>
      </c>
      <c r="D1114" s="224">
        <v>1</v>
      </c>
      <c r="E1114" s="224">
        <v>112</v>
      </c>
      <c r="F1114" s="232"/>
      <c r="G1114" s="231">
        <v>19</v>
      </c>
      <c r="J1114" s="202" t="s">
        <v>2137</v>
      </c>
      <c r="L1114" s="233"/>
      <c r="M1114" s="275">
        <v>137</v>
      </c>
      <c r="N1114" s="275"/>
    </row>
    <row r="1115" spans="1:16" x14ac:dyDescent="0.25">
      <c r="F1115" s="232"/>
      <c r="L1115" s="233"/>
      <c r="M1115" s="275"/>
      <c r="N1115" s="275"/>
    </row>
    <row r="1116" spans="1:16" x14ac:dyDescent="0.25">
      <c r="A1116" s="224">
        <v>6</v>
      </c>
      <c r="B1116" s="224">
        <v>6692</v>
      </c>
      <c r="C1116" s="224">
        <v>1</v>
      </c>
      <c r="D1116" s="224">
        <v>1</v>
      </c>
      <c r="E1116" s="224">
        <v>112</v>
      </c>
      <c r="F1116" s="232"/>
      <c r="G1116" s="231">
        <v>19</v>
      </c>
      <c r="J1116" s="202" t="s">
        <v>2137</v>
      </c>
      <c r="L1116" s="233"/>
      <c r="M1116" s="275">
        <v>138</v>
      </c>
      <c r="N1116" s="275"/>
    </row>
    <row r="1117" spans="1:16" x14ac:dyDescent="0.25">
      <c r="F1117" s="232"/>
      <c r="L1117" s="233"/>
      <c r="M1117" s="275"/>
      <c r="N1117" s="275"/>
    </row>
    <row r="1118" spans="1:16" x14ac:dyDescent="0.25">
      <c r="F1118" s="232"/>
      <c r="L1118" s="233"/>
      <c r="M1118" s="275"/>
      <c r="N1118" s="275"/>
    </row>
    <row r="1119" spans="1:16" x14ac:dyDescent="0.25">
      <c r="A1119" s="224">
        <v>6</v>
      </c>
      <c r="B1119" s="224">
        <v>6692</v>
      </c>
      <c r="C1119" s="224">
        <v>1</v>
      </c>
      <c r="D1119" s="224">
        <v>1</v>
      </c>
      <c r="E1119" s="224">
        <v>112</v>
      </c>
      <c r="F1119" s="232"/>
      <c r="G1119" s="231">
        <v>19</v>
      </c>
      <c r="L1119" s="233"/>
      <c r="M1119" s="275"/>
      <c r="N1119" s="275"/>
    </row>
    <row r="1120" spans="1:16" x14ac:dyDescent="0.25">
      <c r="F1120" s="232"/>
      <c r="L1120" s="233"/>
      <c r="M1120" s="275"/>
      <c r="N1120" s="275"/>
    </row>
    <row r="1121" spans="1:14" x14ac:dyDescent="0.25">
      <c r="A1121" s="224">
        <v>7</v>
      </c>
      <c r="B1121" s="224">
        <v>6693</v>
      </c>
      <c r="C1121" s="224">
        <v>1</v>
      </c>
      <c r="D1121" s="224">
        <v>1</v>
      </c>
      <c r="E1121" s="224">
        <v>112</v>
      </c>
      <c r="F1121" s="232"/>
      <c r="G1121" s="231">
        <v>66</v>
      </c>
      <c r="L1121" s="233"/>
      <c r="M1121" s="275"/>
      <c r="N1121" s="275"/>
    </row>
    <row r="1122" spans="1:14" x14ac:dyDescent="0.25">
      <c r="F1122" s="232"/>
      <c r="L1122" s="233"/>
      <c r="M1122" s="275"/>
      <c r="N1122" s="275"/>
    </row>
    <row r="1123" spans="1:14" x14ac:dyDescent="0.25">
      <c r="A1123" s="224">
        <v>8</v>
      </c>
      <c r="B1123" s="224">
        <v>6694</v>
      </c>
      <c r="C1123" s="224">
        <v>1</v>
      </c>
      <c r="D1123" s="224">
        <v>1</v>
      </c>
      <c r="E1123" s="224">
        <v>112</v>
      </c>
      <c r="F1123" s="232"/>
      <c r="G1123" s="231">
        <v>66</v>
      </c>
      <c r="L1123" s="233"/>
      <c r="M1123" s="275"/>
      <c r="N1123" s="275"/>
    </row>
    <row r="1124" spans="1:14" x14ac:dyDescent="0.25">
      <c r="A1124" s="224">
        <v>9</v>
      </c>
      <c r="B1124" s="224">
        <v>6695</v>
      </c>
      <c r="C1124" s="224">
        <v>1</v>
      </c>
      <c r="D1124" s="224">
        <v>1</v>
      </c>
      <c r="E1124" s="224">
        <v>112</v>
      </c>
      <c r="F1124" s="232"/>
      <c r="G1124" s="231">
        <v>66</v>
      </c>
      <c r="L1124" s="233"/>
      <c r="M1124" s="275"/>
      <c r="N1124" s="275"/>
    </row>
    <row r="1125" spans="1:14" x14ac:dyDescent="0.25">
      <c r="A1125" s="224">
        <v>8</v>
      </c>
      <c r="B1125" s="224">
        <v>6694</v>
      </c>
      <c r="C1125" s="224">
        <v>1</v>
      </c>
      <c r="D1125" s="224">
        <v>1</v>
      </c>
      <c r="E1125" s="224">
        <v>112</v>
      </c>
      <c r="F1125" s="232"/>
      <c r="G1125" s="231">
        <v>66</v>
      </c>
      <c r="L1125" s="233"/>
      <c r="M1125" s="275"/>
      <c r="N1125" s="275"/>
    </row>
    <row r="1126" spans="1:14" x14ac:dyDescent="0.25">
      <c r="F1126" s="232"/>
      <c r="L1126" s="233"/>
      <c r="M1126" s="275"/>
      <c r="N1126" s="275"/>
    </row>
    <row r="1127" spans="1:14" x14ac:dyDescent="0.25">
      <c r="A1127" s="224">
        <v>10</v>
      </c>
      <c r="B1127" s="224">
        <v>9969</v>
      </c>
      <c r="C1127" s="224">
        <v>1</v>
      </c>
      <c r="D1127" s="224">
        <v>1</v>
      </c>
      <c r="E1127" s="224">
        <v>112</v>
      </c>
      <c r="F1127" s="232"/>
      <c r="L1127" s="233"/>
      <c r="M1127" s="275"/>
      <c r="N1127" s="275"/>
    </row>
    <row r="1128" spans="1:14" x14ac:dyDescent="0.25">
      <c r="F1128" s="232"/>
      <c r="L1128" s="233"/>
      <c r="M1128" s="275"/>
      <c r="N1128" s="275"/>
    </row>
    <row r="1129" spans="1:14" x14ac:dyDescent="0.25">
      <c r="A1129" s="224">
        <v>11</v>
      </c>
      <c r="B1129" s="224">
        <v>9970</v>
      </c>
      <c r="C1129" s="224">
        <v>1</v>
      </c>
      <c r="D1129" s="224">
        <v>1</v>
      </c>
      <c r="E1129" s="224">
        <v>112</v>
      </c>
      <c r="F1129" s="232"/>
      <c r="L1129" s="233"/>
      <c r="M1129" s="275"/>
      <c r="N1129" s="275"/>
    </row>
    <row r="1130" spans="1:14" x14ac:dyDescent="0.25">
      <c r="F1130" s="232"/>
      <c r="L1130" s="233"/>
      <c r="M1130" s="275"/>
      <c r="N1130" s="275"/>
    </row>
    <row r="1131" spans="1:14" x14ac:dyDescent="0.25">
      <c r="A1131" s="224">
        <v>12</v>
      </c>
      <c r="B1131" s="224">
        <v>9971</v>
      </c>
      <c r="C1131" s="224">
        <v>1</v>
      </c>
      <c r="D1131" s="224">
        <v>1</v>
      </c>
      <c r="E1131" s="224">
        <v>112</v>
      </c>
      <c r="F1131" s="232"/>
      <c r="L1131" s="233"/>
      <c r="M1131" s="275"/>
      <c r="N1131" s="275"/>
    </row>
    <row r="1132" spans="1:14" x14ac:dyDescent="0.25">
      <c r="F1132" s="232"/>
      <c r="L1132" s="233"/>
      <c r="M1132" s="275"/>
      <c r="N1132" s="275"/>
    </row>
    <row r="1133" spans="1:14" x14ac:dyDescent="0.25">
      <c r="A1133" s="224">
        <v>13</v>
      </c>
      <c r="B1133" s="224">
        <v>9972</v>
      </c>
      <c r="C1133" s="224">
        <v>1</v>
      </c>
      <c r="D1133" s="224">
        <v>1</v>
      </c>
      <c r="E1133" s="224">
        <v>112</v>
      </c>
      <c r="F1133" s="232"/>
      <c r="L1133" s="233"/>
      <c r="M1133" s="275"/>
      <c r="N1133" s="275"/>
    </row>
    <row r="1134" spans="1:14" x14ac:dyDescent="0.25">
      <c r="A1134" s="224">
        <v>9</v>
      </c>
      <c r="B1134" s="224">
        <v>6695</v>
      </c>
      <c r="C1134" s="224">
        <v>1</v>
      </c>
      <c r="D1134" s="224">
        <v>1</v>
      </c>
      <c r="E1134" s="224">
        <v>112</v>
      </c>
      <c r="F1134" s="232"/>
      <c r="G1134" s="231">
        <v>66</v>
      </c>
      <c r="L1134" s="233"/>
      <c r="M1134" s="275"/>
      <c r="N1134" s="275"/>
    </row>
    <row r="1135" spans="1:14" x14ac:dyDescent="0.25">
      <c r="F1135" s="232"/>
      <c r="L1135" s="233"/>
      <c r="M1135" s="275"/>
      <c r="N1135" s="275"/>
    </row>
    <row r="1136" spans="1:14" x14ac:dyDescent="0.25">
      <c r="A1136" s="224">
        <v>10</v>
      </c>
      <c r="B1136" s="224">
        <v>9969</v>
      </c>
      <c r="C1136" s="224">
        <v>1</v>
      </c>
      <c r="D1136" s="224">
        <v>1</v>
      </c>
      <c r="E1136" s="224">
        <v>112</v>
      </c>
      <c r="F1136" s="232"/>
      <c r="L1136" s="233"/>
      <c r="M1136" s="275"/>
      <c r="N1136" s="275"/>
    </row>
    <row r="1137" spans="1:14" x14ac:dyDescent="0.25">
      <c r="F1137" s="232"/>
      <c r="L1137" s="233"/>
      <c r="M1137" s="275"/>
      <c r="N1137" s="275"/>
    </row>
    <row r="1138" spans="1:14" x14ac:dyDescent="0.25">
      <c r="A1138" s="224">
        <v>11</v>
      </c>
      <c r="B1138" s="224">
        <v>9970</v>
      </c>
      <c r="C1138" s="224">
        <v>1</v>
      </c>
      <c r="D1138" s="224">
        <v>1</v>
      </c>
      <c r="E1138" s="224">
        <v>112</v>
      </c>
      <c r="F1138" s="232"/>
      <c r="L1138" s="233"/>
      <c r="M1138" s="275"/>
      <c r="N1138" s="275"/>
    </row>
    <row r="1139" spans="1:14" x14ac:dyDescent="0.25">
      <c r="F1139" s="232"/>
      <c r="L1139" s="233"/>
      <c r="M1139" s="275"/>
      <c r="N1139" s="275"/>
    </row>
    <row r="1140" spans="1:14" x14ac:dyDescent="0.25">
      <c r="A1140" s="224">
        <v>9</v>
      </c>
      <c r="B1140" s="224">
        <v>6695</v>
      </c>
      <c r="C1140" s="224">
        <v>1</v>
      </c>
      <c r="D1140" s="224">
        <v>1</v>
      </c>
      <c r="E1140" s="224">
        <v>112</v>
      </c>
      <c r="F1140" s="232"/>
      <c r="G1140" s="231">
        <v>66</v>
      </c>
      <c r="L1140" s="233"/>
      <c r="M1140" s="275"/>
      <c r="N1140" s="275"/>
    </row>
    <row r="1141" spans="1:14" x14ac:dyDescent="0.25">
      <c r="F1141" s="232"/>
      <c r="L1141" s="233"/>
      <c r="M1141" s="275"/>
      <c r="N1141" s="275"/>
    </row>
    <row r="1142" spans="1:14" x14ac:dyDescent="0.25">
      <c r="A1142" s="224">
        <v>10</v>
      </c>
      <c r="B1142" s="224">
        <v>9969</v>
      </c>
      <c r="C1142" s="224">
        <v>1</v>
      </c>
      <c r="D1142" s="224">
        <v>1</v>
      </c>
      <c r="E1142" s="224">
        <v>112</v>
      </c>
      <c r="F1142" s="232"/>
      <c r="L1142" s="233"/>
      <c r="M1142" s="275"/>
      <c r="N1142" s="275"/>
    </row>
    <row r="1143" spans="1:14" x14ac:dyDescent="0.25">
      <c r="F1143" s="232"/>
      <c r="L1143" s="233"/>
      <c r="M1143" s="275"/>
      <c r="N1143" s="275"/>
    </row>
    <row r="1144" spans="1:14" x14ac:dyDescent="0.25">
      <c r="A1144" s="224">
        <v>11</v>
      </c>
      <c r="B1144" s="224">
        <v>9970</v>
      </c>
      <c r="C1144" s="224">
        <v>1</v>
      </c>
      <c r="D1144" s="224">
        <v>1</v>
      </c>
      <c r="E1144" s="224">
        <v>112</v>
      </c>
      <c r="F1144" s="232"/>
      <c r="L1144" s="233"/>
      <c r="M1144" s="275"/>
      <c r="N1144" s="275"/>
    </row>
    <row r="1145" spans="1:14" x14ac:dyDescent="0.25">
      <c r="F1145" s="232"/>
      <c r="L1145" s="233"/>
      <c r="M1145" s="275"/>
      <c r="N1145" s="275"/>
    </row>
    <row r="1146" spans="1:14" x14ac:dyDescent="0.25">
      <c r="A1146" s="224">
        <v>12</v>
      </c>
      <c r="B1146" s="224">
        <v>9971</v>
      </c>
      <c r="C1146" s="224">
        <v>1</v>
      </c>
      <c r="D1146" s="224">
        <v>1</v>
      </c>
      <c r="E1146" s="224">
        <v>112</v>
      </c>
      <c r="F1146" s="232"/>
      <c r="L1146" s="233"/>
      <c r="M1146" s="275"/>
      <c r="N1146" s="275"/>
    </row>
    <row r="1147" spans="1:14" x14ac:dyDescent="0.25">
      <c r="F1147" s="232"/>
      <c r="L1147" s="233"/>
      <c r="M1147" s="275"/>
      <c r="N1147" s="275"/>
    </row>
    <row r="1148" spans="1:14" x14ac:dyDescent="0.25">
      <c r="A1148" s="224">
        <v>9</v>
      </c>
      <c r="B1148" s="224">
        <v>6695</v>
      </c>
      <c r="C1148" s="224">
        <v>1</v>
      </c>
      <c r="D1148" s="224">
        <v>1</v>
      </c>
      <c r="E1148" s="224">
        <v>112</v>
      </c>
      <c r="F1148" s="232"/>
      <c r="G1148" s="231">
        <v>66</v>
      </c>
      <c r="L1148" s="233"/>
      <c r="M1148" s="275"/>
      <c r="N1148" s="275"/>
    </row>
    <row r="1149" spans="1:14" x14ac:dyDescent="0.25">
      <c r="F1149" s="232"/>
      <c r="L1149" s="233"/>
      <c r="M1149" s="275"/>
      <c r="N1149" s="275"/>
    </row>
    <row r="1150" spans="1:14" x14ac:dyDescent="0.25">
      <c r="A1150" s="224">
        <v>10</v>
      </c>
      <c r="B1150" s="224">
        <v>9969</v>
      </c>
      <c r="C1150" s="224">
        <v>1</v>
      </c>
      <c r="D1150" s="224">
        <v>1</v>
      </c>
      <c r="E1150" s="224">
        <v>112</v>
      </c>
      <c r="F1150" s="232"/>
      <c r="L1150" s="233"/>
      <c r="M1150" s="275"/>
      <c r="N1150" s="275"/>
    </row>
    <row r="1151" spans="1:14" x14ac:dyDescent="0.25">
      <c r="F1151" s="232"/>
      <c r="L1151" s="233"/>
      <c r="M1151" s="275"/>
      <c r="N1151" s="275"/>
    </row>
    <row r="1152" spans="1:14" x14ac:dyDescent="0.25">
      <c r="F1152" s="232"/>
      <c r="L1152" s="233"/>
      <c r="M1152" s="275"/>
      <c r="N1152" s="275"/>
    </row>
    <row r="1153" spans="1:16" s="242" customFormat="1" x14ac:dyDescent="0.25">
      <c r="A1153" s="236"/>
      <c r="B1153" s="236"/>
      <c r="C1153" s="236"/>
      <c r="D1153" s="236"/>
      <c r="E1153" s="236"/>
      <c r="F1153" s="237"/>
      <c r="G1153" s="238"/>
      <c r="H1153" s="238"/>
      <c r="I1153" s="238"/>
      <c r="J1153" s="211" t="s">
        <v>2139</v>
      </c>
      <c r="K1153" s="239"/>
      <c r="L1153" s="228"/>
      <c r="M1153" s="300"/>
      <c r="N1153" s="300"/>
      <c r="O1153" s="240"/>
      <c r="P1153" s="322"/>
    </row>
    <row r="1155" spans="1:16" x14ac:dyDescent="0.25">
      <c r="F1155" s="225"/>
      <c r="G1155" s="226"/>
      <c r="H1155" s="226"/>
      <c r="I1155" s="227"/>
      <c r="J1155" s="206"/>
      <c r="K1155" s="226"/>
      <c r="L1155" s="228"/>
      <c r="M1155" s="314"/>
      <c r="N1155" s="300"/>
      <c r="O1155" s="229"/>
      <c r="P1155" s="320"/>
    </row>
    <row r="1156" spans="1:16" x14ac:dyDescent="0.25">
      <c r="A1156" s="224">
        <v>315</v>
      </c>
      <c r="B1156" s="224">
        <v>12610</v>
      </c>
      <c r="C1156" s="224">
        <v>1</v>
      </c>
      <c r="D1156" s="224">
        <v>8</v>
      </c>
      <c r="E1156" s="224">
        <v>140</v>
      </c>
      <c r="F1156" s="232"/>
      <c r="J1156" s="205" t="s">
        <v>2130</v>
      </c>
      <c r="L1156" s="233"/>
      <c r="M1156" s="275"/>
      <c r="N1156" s="275"/>
    </row>
    <row r="1157" spans="1:16" x14ac:dyDescent="0.25">
      <c r="F1157" s="232"/>
      <c r="J1157" s="205"/>
      <c r="L1157" s="233"/>
      <c r="M1157" s="275"/>
      <c r="N1157" s="275"/>
    </row>
    <row r="1158" spans="1:16" x14ac:dyDescent="0.25">
      <c r="A1158" s="224">
        <v>316</v>
      </c>
      <c r="B1158" s="224">
        <v>12611</v>
      </c>
      <c r="C1158" s="224">
        <v>1</v>
      </c>
      <c r="D1158" s="224">
        <v>8</v>
      </c>
      <c r="E1158" s="224">
        <v>140</v>
      </c>
      <c r="F1158" s="232"/>
      <c r="J1158" s="205" t="s">
        <v>1316</v>
      </c>
      <c r="L1158" s="233"/>
      <c r="M1158" s="275"/>
      <c r="N1158" s="275"/>
    </row>
    <row r="1159" spans="1:16" x14ac:dyDescent="0.25">
      <c r="F1159" s="232"/>
      <c r="J1159" s="205"/>
      <c r="L1159" s="233"/>
      <c r="M1159" s="275"/>
      <c r="N1159" s="275"/>
    </row>
    <row r="1160" spans="1:16" x14ac:dyDescent="0.25">
      <c r="A1160" s="224">
        <v>317</v>
      </c>
      <c r="B1160" s="224">
        <v>12612</v>
      </c>
      <c r="C1160" s="224">
        <v>1</v>
      </c>
      <c r="D1160" s="224">
        <v>8</v>
      </c>
      <c r="E1160" s="224">
        <v>140</v>
      </c>
      <c r="F1160" s="232"/>
      <c r="J1160" s="205" t="s">
        <v>1581</v>
      </c>
      <c r="L1160" s="233"/>
      <c r="M1160" s="275"/>
      <c r="N1160" s="275"/>
    </row>
    <row r="1161" spans="1:16" x14ac:dyDescent="0.25">
      <c r="F1161" s="232"/>
      <c r="J1161" s="205"/>
      <c r="L1161" s="233"/>
      <c r="M1161" s="275"/>
      <c r="N1161" s="275"/>
    </row>
    <row r="1162" spans="1:16" x14ac:dyDescent="0.25">
      <c r="A1162" s="224">
        <v>318</v>
      </c>
      <c r="B1162" s="224">
        <v>12613</v>
      </c>
      <c r="C1162" s="224">
        <v>1</v>
      </c>
      <c r="D1162" s="224">
        <v>8</v>
      </c>
      <c r="E1162" s="224">
        <v>140</v>
      </c>
      <c r="F1162" s="232"/>
      <c r="J1162" s="205" t="s">
        <v>1046</v>
      </c>
      <c r="L1162" s="233"/>
      <c r="M1162" s="275"/>
      <c r="N1162" s="275"/>
    </row>
    <row r="1163" spans="1:16" x14ac:dyDescent="0.25">
      <c r="F1163" s="232"/>
      <c r="J1163" s="205"/>
      <c r="L1163" s="233"/>
      <c r="M1163" s="275"/>
      <c r="N1163" s="275"/>
    </row>
    <row r="1164" spans="1:16" x14ac:dyDescent="0.25">
      <c r="A1164" s="224">
        <v>319</v>
      </c>
      <c r="B1164" s="224">
        <v>12614</v>
      </c>
      <c r="C1164" s="224">
        <v>1</v>
      </c>
      <c r="D1164" s="224">
        <v>8</v>
      </c>
      <c r="E1164" s="224">
        <v>140</v>
      </c>
      <c r="F1164" s="232"/>
      <c r="J1164" s="205" t="s">
        <v>1319</v>
      </c>
      <c r="L1164" s="233"/>
      <c r="M1164" s="275"/>
      <c r="N1164" s="275"/>
    </row>
    <row r="1165" spans="1:16" x14ac:dyDescent="0.25">
      <c r="F1165" s="232"/>
      <c r="J1165" s="205"/>
      <c r="L1165" s="233"/>
      <c r="M1165" s="275"/>
      <c r="N1165" s="275"/>
    </row>
    <row r="1166" spans="1:16" ht="30" x14ac:dyDescent="0.25">
      <c r="A1166" s="224">
        <v>320</v>
      </c>
      <c r="B1166" s="224">
        <v>12615</v>
      </c>
      <c r="C1166" s="224">
        <v>1</v>
      </c>
      <c r="D1166" s="224">
        <v>8</v>
      </c>
      <c r="E1166" s="224">
        <v>140</v>
      </c>
      <c r="F1166" s="232"/>
      <c r="G1166" s="231">
        <v>19</v>
      </c>
      <c r="J1166" s="326" t="s">
        <v>1320</v>
      </c>
      <c r="L1166" s="233"/>
      <c r="M1166" s="275"/>
      <c r="N1166" s="275"/>
    </row>
    <row r="1167" spans="1:16" x14ac:dyDescent="0.25">
      <c r="F1167" s="232"/>
      <c r="L1167" s="233"/>
      <c r="M1167" s="275"/>
      <c r="N1167" s="275"/>
    </row>
    <row r="1168" spans="1:16" x14ac:dyDescent="0.25">
      <c r="A1168" s="224">
        <v>321</v>
      </c>
      <c r="B1168" s="224">
        <v>12616</v>
      </c>
      <c r="C1168" s="224">
        <v>1</v>
      </c>
      <c r="D1168" s="224">
        <v>8</v>
      </c>
      <c r="E1168" s="224">
        <v>140</v>
      </c>
      <c r="F1168" s="232"/>
      <c r="J1168" s="205" t="s">
        <v>1321</v>
      </c>
      <c r="L1168" s="233"/>
      <c r="M1168" s="275"/>
      <c r="N1168" s="275"/>
    </row>
    <row r="1169" spans="1:16" x14ac:dyDescent="0.25">
      <c r="F1169" s="232"/>
      <c r="L1169" s="233"/>
      <c r="M1169" s="275"/>
      <c r="N1169" s="275"/>
    </row>
    <row r="1170" spans="1:16" x14ac:dyDescent="0.25">
      <c r="A1170" s="224">
        <v>322</v>
      </c>
      <c r="B1170" s="224">
        <v>12617</v>
      </c>
      <c r="C1170" s="224">
        <v>1</v>
      </c>
      <c r="D1170" s="224">
        <v>8</v>
      </c>
      <c r="E1170" s="224">
        <v>140</v>
      </c>
      <c r="F1170" s="232"/>
      <c r="J1170" s="202" t="s">
        <v>1365</v>
      </c>
      <c r="L1170" s="233"/>
      <c r="M1170" s="275"/>
      <c r="N1170" s="275"/>
    </row>
    <row r="1171" spans="1:16" x14ac:dyDescent="0.25">
      <c r="F1171" s="232"/>
      <c r="L1171" s="233"/>
      <c r="M1171" s="275"/>
      <c r="N1171" s="275"/>
    </row>
    <row r="1172" spans="1:16" ht="165" x14ac:dyDescent="0.25">
      <c r="A1172" s="224">
        <v>323</v>
      </c>
      <c r="B1172" s="224">
        <v>12618</v>
      </c>
      <c r="C1172" s="224">
        <v>1</v>
      </c>
      <c r="D1172" s="224">
        <v>8</v>
      </c>
      <c r="E1172" s="224">
        <v>140</v>
      </c>
      <c r="F1172" s="232"/>
      <c r="J1172" s="202" t="s">
        <v>1582</v>
      </c>
      <c r="L1172" s="233"/>
      <c r="M1172" s="275"/>
      <c r="N1172" s="275"/>
    </row>
    <row r="1173" spans="1:16" x14ac:dyDescent="0.25">
      <c r="F1173" s="232"/>
      <c r="L1173" s="233"/>
      <c r="M1173" s="275"/>
      <c r="N1173" s="275"/>
    </row>
    <row r="1174" spans="1:16" x14ac:dyDescent="0.25">
      <c r="A1174" s="224">
        <v>324</v>
      </c>
      <c r="B1174" s="224">
        <v>12619</v>
      </c>
      <c r="C1174" s="224">
        <v>1</v>
      </c>
      <c r="D1174" s="224">
        <v>8</v>
      </c>
      <c r="E1174" s="224">
        <v>140</v>
      </c>
      <c r="F1174" s="232"/>
      <c r="J1174" s="202" t="s">
        <v>1583</v>
      </c>
      <c r="L1174" s="233"/>
      <c r="M1174" s="275"/>
      <c r="N1174" s="275"/>
    </row>
    <row r="1175" spans="1:16" x14ac:dyDescent="0.25">
      <c r="F1175" s="232"/>
      <c r="L1175" s="233"/>
      <c r="M1175" s="275"/>
      <c r="N1175" s="275"/>
    </row>
    <row r="1176" spans="1:16" ht="45" x14ac:dyDescent="0.25">
      <c r="A1176" s="224">
        <v>325</v>
      </c>
      <c r="B1176" s="224">
        <v>12620</v>
      </c>
      <c r="C1176" s="224">
        <v>1</v>
      </c>
      <c r="D1176" s="224">
        <v>8</v>
      </c>
      <c r="E1176" s="224">
        <v>140</v>
      </c>
      <c r="F1176" s="232"/>
      <c r="J1176" s="202" t="s">
        <v>1584</v>
      </c>
      <c r="L1176" s="233"/>
      <c r="M1176" s="275"/>
      <c r="N1176" s="275"/>
    </row>
    <row r="1177" spans="1:16" x14ac:dyDescent="0.25">
      <c r="F1177" s="232"/>
      <c r="L1177" s="233"/>
      <c r="M1177" s="275"/>
      <c r="N1177" s="275"/>
    </row>
    <row r="1178" spans="1:16" ht="30" x14ac:dyDescent="0.25">
      <c r="A1178" s="224">
        <v>326</v>
      </c>
      <c r="B1178" s="224">
        <v>12621</v>
      </c>
      <c r="C1178" s="224">
        <v>1</v>
      </c>
      <c r="D1178" s="224">
        <v>8</v>
      </c>
      <c r="E1178" s="224">
        <v>140</v>
      </c>
      <c r="F1178" s="232"/>
      <c r="J1178" s="202" t="s">
        <v>1585</v>
      </c>
      <c r="L1178" s="233"/>
      <c r="M1178" s="275"/>
      <c r="N1178" s="275"/>
    </row>
    <row r="1179" spans="1:16" x14ac:dyDescent="0.25">
      <c r="F1179" s="232"/>
      <c r="L1179" s="233"/>
      <c r="M1179" s="275"/>
      <c r="N1179" s="275"/>
    </row>
    <row r="1180" spans="1:16" ht="45" x14ac:dyDescent="0.25">
      <c r="A1180" s="224">
        <v>327</v>
      </c>
      <c r="B1180" s="224">
        <v>12622</v>
      </c>
      <c r="C1180" s="224">
        <v>1</v>
      </c>
      <c r="D1180" s="224">
        <v>8</v>
      </c>
      <c r="E1180" s="224">
        <v>140</v>
      </c>
      <c r="F1180" s="232"/>
      <c r="J1180" s="202" t="s">
        <v>1586</v>
      </c>
      <c r="L1180" s="233"/>
      <c r="M1180" s="275"/>
      <c r="N1180" s="275"/>
    </row>
    <row r="1181" spans="1:16" x14ac:dyDescent="0.25">
      <c r="F1181" s="232"/>
      <c r="L1181" s="233"/>
      <c r="M1181" s="275"/>
      <c r="N1181" s="275"/>
    </row>
    <row r="1182" spans="1:16" s="242" customFormat="1" x14ac:dyDescent="0.25">
      <c r="A1182" s="236"/>
      <c r="B1182" s="236"/>
      <c r="C1182" s="236"/>
      <c r="D1182" s="236"/>
      <c r="E1182" s="236"/>
      <c r="F1182" s="237"/>
      <c r="G1182" s="238"/>
      <c r="H1182" s="238"/>
      <c r="I1182" s="238"/>
      <c r="J1182" s="211" t="s">
        <v>2132</v>
      </c>
      <c r="K1182" s="239"/>
      <c r="L1182" s="228"/>
      <c r="M1182" s="300"/>
      <c r="N1182" s="300"/>
      <c r="O1182" s="240"/>
      <c r="P1182" s="322"/>
    </row>
    <row r="1183" spans="1:16" s="242" customFormat="1" ht="14.25" customHeight="1" x14ac:dyDescent="0.25">
      <c r="A1183" s="236"/>
      <c r="B1183" s="236"/>
      <c r="C1183" s="236"/>
      <c r="D1183" s="236"/>
      <c r="E1183" s="236"/>
      <c r="F1183" s="247"/>
      <c r="J1183" s="207"/>
      <c r="L1183" s="248"/>
      <c r="M1183" s="302"/>
      <c r="N1183" s="302"/>
      <c r="O1183" s="241"/>
      <c r="P1183" s="322"/>
    </row>
    <row r="1184" spans="1:16" x14ac:dyDescent="0.25">
      <c r="F1184" s="225"/>
      <c r="G1184" s="226"/>
      <c r="H1184" s="226"/>
      <c r="I1184" s="227"/>
      <c r="J1184" s="206"/>
      <c r="K1184" s="226"/>
      <c r="L1184" s="228"/>
      <c r="M1184" s="314"/>
      <c r="N1184" s="300"/>
      <c r="O1184" s="229"/>
      <c r="P1184" s="320"/>
    </row>
    <row r="1185" spans="1:19" ht="45" x14ac:dyDescent="0.25">
      <c r="A1185" s="224">
        <v>328</v>
      </c>
      <c r="B1185" s="224">
        <v>12623</v>
      </c>
      <c r="C1185" s="224">
        <v>1</v>
      </c>
      <c r="D1185" s="224">
        <v>8</v>
      </c>
      <c r="E1185" s="224">
        <v>141</v>
      </c>
      <c r="F1185" s="232"/>
      <c r="J1185" s="202" t="s">
        <v>1587</v>
      </c>
      <c r="L1185" s="233"/>
      <c r="M1185" s="275"/>
      <c r="N1185" s="275"/>
    </row>
    <row r="1186" spans="1:19" x14ac:dyDescent="0.25">
      <c r="F1186" s="232"/>
      <c r="L1186" s="233"/>
      <c r="M1186" s="275"/>
      <c r="N1186" s="275"/>
    </row>
    <row r="1187" spans="1:19" ht="75" x14ac:dyDescent="0.25">
      <c r="A1187" s="224">
        <v>329</v>
      </c>
      <c r="B1187" s="224">
        <v>12624</v>
      </c>
      <c r="C1187" s="224">
        <v>1</v>
      </c>
      <c r="D1187" s="224">
        <v>8</v>
      </c>
      <c r="E1187" s="224">
        <v>141</v>
      </c>
      <c r="F1187" s="232"/>
      <c r="J1187" s="202" t="s">
        <v>1588</v>
      </c>
      <c r="L1187" s="233"/>
      <c r="M1187" s="275"/>
      <c r="N1187" s="275"/>
    </row>
    <row r="1188" spans="1:19" x14ac:dyDescent="0.25">
      <c r="F1188" s="232"/>
      <c r="L1188" s="233"/>
      <c r="M1188" s="275"/>
      <c r="N1188" s="275"/>
    </row>
    <row r="1189" spans="1:19" ht="45" x14ac:dyDescent="0.25">
      <c r="A1189" s="224">
        <v>330</v>
      </c>
      <c r="B1189" s="224">
        <v>12625</v>
      </c>
      <c r="C1189" s="224">
        <v>1</v>
      </c>
      <c r="D1189" s="224">
        <v>8</v>
      </c>
      <c r="E1189" s="224">
        <v>141</v>
      </c>
      <c r="F1189" s="232"/>
      <c r="J1189" s="202" t="s">
        <v>1589</v>
      </c>
      <c r="L1189" s="233"/>
      <c r="M1189" s="275"/>
      <c r="N1189" s="275"/>
    </row>
    <row r="1190" spans="1:19" x14ac:dyDescent="0.25">
      <c r="F1190" s="232"/>
      <c r="L1190" s="233"/>
      <c r="M1190" s="275"/>
      <c r="N1190" s="275"/>
    </row>
    <row r="1191" spans="1:19" ht="30" x14ac:dyDescent="0.25">
      <c r="A1191" s="224">
        <v>331</v>
      </c>
      <c r="B1191" s="224">
        <v>12626</v>
      </c>
      <c r="C1191" s="224">
        <v>1</v>
      </c>
      <c r="D1191" s="224">
        <v>8</v>
      </c>
      <c r="E1191" s="224">
        <v>141</v>
      </c>
      <c r="F1191" s="232"/>
      <c r="G1191" s="231">
        <v>142</v>
      </c>
      <c r="J1191" s="202" t="s">
        <v>1590</v>
      </c>
      <c r="L1191" s="233"/>
      <c r="M1191" s="275"/>
      <c r="N1191" s="275"/>
    </row>
    <row r="1192" spans="1:19" x14ac:dyDescent="0.25">
      <c r="F1192" s="232"/>
      <c r="L1192" s="233"/>
      <c r="M1192" s="275"/>
      <c r="N1192" s="275"/>
    </row>
    <row r="1193" spans="1:19" x14ac:dyDescent="0.25">
      <c r="A1193" s="224">
        <v>332</v>
      </c>
      <c r="B1193" s="224">
        <v>12627</v>
      </c>
      <c r="C1193" s="224">
        <v>1</v>
      </c>
      <c r="D1193" s="224">
        <v>8</v>
      </c>
      <c r="E1193" s="224">
        <v>141</v>
      </c>
      <c r="F1193" s="232"/>
      <c r="J1193" s="205" t="s">
        <v>1591</v>
      </c>
      <c r="L1193" s="233"/>
      <c r="M1193" s="275"/>
      <c r="N1193" s="275"/>
    </row>
    <row r="1194" spans="1:19" x14ac:dyDescent="0.25">
      <c r="F1194" s="232"/>
      <c r="L1194" s="233"/>
      <c r="M1194" s="275"/>
      <c r="N1194" s="275"/>
    </row>
    <row r="1195" spans="1:19" ht="45" x14ac:dyDescent="0.25">
      <c r="A1195" s="224">
        <v>333</v>
      </c>
      <c r="B1195" s="224">
        <v>12976</v>
      </c>
      <c r="C1195" s="224">
        <v>1</v>
      </c>
      <c r="D1195" s="224">
        <v>8</v>
      </c>
      <c r="E1195" s="224">
        <v>141</v>
      </c>
      <c r="F1195" s="232"/>
      <c r="J1195" s="202" t="s">
        <v>1592</v>
      </c>
      <c r="L1195" s="233"/>
      <c r="M1195" s="275"/>
      <c r="N1195" s="275"/>
    </row>
    <row r="1196" spans="1:19" x14ac:dyDescent="0.25">
      <c r="F1196" s="232"/>
      <c r="L1196" s="233"/>
      <c r="M1196" s="275"/>
      <c r="N1196" s="275"/>
    </row>
    <row r="1197" spans="1:19" x14ac:dyDescent="0.25">
      <c r="A1197" s="224">
        <v>334</v>
      </c>
      <c r="B1197" s="224">
        <v>12977</v>
      </c>
      <c r="C1197" s="224">
        <v>1</v>
      </c>
      <c r="D1197" s="224">
        <v>8</v>
      </c>
      <c r="E1197" s="224">
        <v>141</v>
      </c>
      <c r="F1197" s="232">
        <v>1</v>
      </c>
      <c r="J1197" s="202" t="s">
        <v>1593</v>
      </c>
      <c r="L1197" s="233" t="s">
        <v>75</v>
      </c>
      <c r="M1197" s="275">
        <v>2</v>
      </c>
      <c r="N1197" s="275"/>
    </row>
    <row r="1198" spans="1:19" x14ac:dyDescent="0.25">
      <c r="F1198" s="232"/>
      <c r="L1198" s="233"/>
      <c r="M1198" s="275"/>
      <c r="N1198" s="275"/>
    </row>
    <row r="1199" spans="1:19" ht="30" x14ac:dyDescent="0.25">
      <c r="A1199" s="224">
        <v>335</v>
      </c>
      <c r="B1199" s="224">
        <v>12650</v>
      </c>
      <c r="C1199" s="224">
        <v>1</v>
      </c>
      <c r="D1199" s="224">
        <v>8</v>
      </c>
      <c r="E1199" s="224">
        <v>141</v>
      </c>
      <c r="F1199" s="232"/>
      <c r="J1199" s="202" t="s">
        <v>1594</v>
      </c>
      <c r="L1199" s="233"/>
      <c r="M1199" s="275"/>
      <c r="N1199" s="275"/>
      <c r="S1199" s="275"/>
    </row>
    <row r="1200" spans="1:19" x14ac:dyDescent="0.25">
      <c r="F1200" s="232"/>
      <c r="L1200" s="233"/>
      <c r="M1200" s="275"/>
      <c r="N1200" s="275"/>
    </row>
    <row r="1201" spans="1:16" ht="60" x14ac:dyDescent="0.25">
      <c r="A1201" s="224">
        <v>336</v>
      </c>
      <c r="B1201" s="224">
        <v>12651</v>
      </c>
      <c r="C1201" s="224">
        <v>1</v>
      </c>
      <c r="D1201" s="224">
        <v>8</v>
      </c>
      <c r="E1201" s="224">
        <v>141</v>
      </c>
      <c r="F1201" s="232">
        <v>2</v>
      </c>
      <c r="J1201" s="202" t="s">
        <v>1595</v>
      </c>
      <c r="L1201" s="233" t="s">
        <v>347</v>
      </c>
      <c r="M1201" s="275">
        <v>0.25</v>
      </c>
      <c r="N1201" s="275"/>
    </row>
    <row r="1202" spans="1:16" x14ac:dyDescent="0.25">
      <c r="F1202" s="232"/>
      <c r="L1202" s="233"/>
      <c r="M1202" s="275"/>
      <c r="N1202" s="275"/>
    </row>
    <row r="1203" spans="1:16" ht="30" x14ac:dyDescent="0.25">
      <c r="A1203" s="224">
        <v>337</v>
      </c>
      <c r="B1203" s="224">
        <v>12859</v>
      </c>
      <c r="C1203" s="224">
        <v>1</v>
      </c>
      <c r="D1203" s="224">
        <v>8</v>
      </c>
      <c r="E1203" s="224">
        <v>141</v>
      </c>
      <c r="F1203" s="232">
        <v>3</v>
      </c>
      <c r="J1203" s="202" t="s">
        <v>1596</v>
      </c>
      <c r="L1203" s="233" t="s">
        <v>75</v>
      </c>
      <c r="M1203" s="275">
        <v>4</v>
      </c>
      <c r="N1203" s="275"/>
    </row>
    <row r="1204" spans="1:16" x14ac:dyDescent="0.25">
      <c r="F1204" s="232"/>
      <c r="L1204" s="233"/>
      <c r="M1204" s="275"/>
      <c r="N1204" s="275"/>
    </row>
    <row r="1205" spans="1:16" ht="45" x14ac:dyDescent="0.25">
      <c r="A1205" s="224">
        <v>338</v>
      </c>
      <c r="B1205" s="224">
        <v>12860</v>
      </c>
      <c r="C1205" s="224">
        <v>1</v>
      </c>
      <c r="D1205" s="224">
        <v>8</v>
      </c>
      <c r="E1205" s="224">
        <v>141</v>
      </c>
      <c r="F1205" s="232">
        <v>4</v>
      </c>
      <c r="J1205" s="202" t="s">
        <v>1597</v>
      </c>
      <c r="L1205" s="233" t="s">
        <v>75</v>
      </c>
      <c r="M1205" s="275">
        <v>8</v>
      </c>
      <c r="N1205" s="275"/>
    </row>
    <row r="1206" spans="1:16" x14ac:dyDescent="0.25">
      <c r="F1206" s="232"/>
      <c r="L1206" s="233"/>
      <c r="M1206" s="275"/>
      <c r="N1206" s="275"/>
    </row>
    <row r="1207" spans="1:16" ht="45" x14ac:dyDescent="0.25">
      <c r="A1207" s="224">
        <v>339</v>
      </c>
      <c r="B1207" s="224">
        <v>12861</v>
      </c>
      <c r="C1207" s="224">
        <v>1</v>
      </c>
      <c r="D1207" s="224">
        <v>8</v>
      </c>
      <c r="E1207" s="224">
        <v>141</v>
      </c>
      <c r="F1207" s="232">
        <v>5</v>
      </c>
      <c r="J1207" s="202" t="s">
        <v>1598</v>
      </c>
      <c r="L1207" s="233" t="s">
        <v>75</v>
      </c>
      <c r="M1207" s="275">
        <v>8</v>
      </c>
      <c r="N1207" s="275"/>
    </row>
    <row r="1208" spans="1:16" x14ac:dyDescent="0.25">
      <c r="F1208" s="232"/>
      <c r="L1208" s="233"/>
      <c r="M1208" s="275"/>
      <c r="N1208" s="275"/>
    </row>
    <row r="1209" spans="1:16" ht="45" x14ac:dyDescent="0.25">
      <c r="A1209" s="224">
        <v>340</v>
      </c>
      <c r="B1209" s="224">
        <v>12862</v>
      </c>
      <c r="C1209" s="224">
        <v>1</v>
      </c>
      <c r="D1209" s="224">
        <v>8</v>
      </c>
      <c r="E1209" s="224">
        <v>141</v>
      </c>
      <c r="F1209" s="232">
        <v>6</v>
      </c>
      <c r="J1209" s="202" t="s">
        <v>1599</v>
      </c>
      <c r="L1209" s="233" t="s">
        <v>75</v>
      </c>
      <c r="M1209" s="275">
        <v>8</v>
      </c>
      <c r="N1209" s="275"/>
    </row>
    <row r="1210" spans="1:16" x14ac:dyDescent="0.25">
      <c r="F1210" s="232"/>
      <c r="L1210" s="233"/>
      <c r="M1210" s="275"/>
      <c r="N1210" s="275"/>
    </row>
    <row r="1211" spans="1:16" x14ac:dyDescent="0.25">
      <c r="F1211" s="232"/>
      <c r="L1211" s="233"/>
      <c r="M1211" s="275"/>
      <c r="N1211" s="275"/>
    </row>
    <row r="1212" spans="1:16" s="242" customFormat="1" x14ac:dyDescent="0.25">
      <c r="A1212" s="236"/>
      <c r="B1212" s="236"/>
      <c r="C1212" s="236"/>
      <c r="D1212" s="236"/>
      <c r="E1212" s="236"/>
      <c r="F1212" s="237"/>
      <c r="G1212" s="238"/>
      <c r="H1212" s="238"/>
      <c r="I1212" s="238"/>
      <c r="J1212" s="211" t="s">
        <v>2132</v>
      </c>
      <c r="K1212" s="239"/>
      <c r="L1212" s="228"/>
      <c r="M1212" s="300"/>
      <c r="N1212" s="300"/>
      <c r="O1212" s="240"/>
      <c r="P1212" s="322"/>
    </row>
    <row r="1213" spans="1:16" s="242" customFormat="1" ht="14.25" customHeight="1" x14ac:dyDescent="0.25">
      <c r="A1213" s="236"/>
      <c r="B1213" s="236"/>
      <c r="C1213" s="236"/>
      <c r="D1213" s="236"/>
      <c r="E1213" s="236"/>
      <c r="F1213" s="247"/>
      <c r="J1213" s="207"/>
      <c r="L1213" s="248"/>
      <c r="M1213" s="302"/>
      <c r="N1213" s="302"/>
      <c r="O1213" s="241"/>
      <c r="P1213" s="322"/>
    </row>
    <row r="1214" spans="1:16" x14ac:dyDescent="0.25">
      <c r="F1214" s="225"/>
      <c r="G1214" s="226"/>
      <c r="H1214" s="226"/>
      <c r="I1214" s="227"/>
      <c r="J1214" s="206"/>
      <c r="K1214" s="226"/>
      <c r="L1214" s="228"/>
      <c r="M1214" s="314"/>
      <c r="N1214" s="300"/>
      <c r="O1214" s="229"/>
      <c r="P1214" s="320"/>
    </row>
    <row r="1215" spans="1:16" ht="45" x14ac:dyDescent="0.25">
      <c r="A1215" s="224">
        <v>341</v>
      </c>
      <c r="B1215" s="224">
        <v>12863</v>
      </c>
      <c r="C1215" s="224">
        <v>1</v>
      </c>
      <c r="D1215" s="224">
        <v>8</v>
      </c>
      <c r="E1215" s="224">
        <v>142</v>
      </c>
      <c r="F1215" s="232">
        <v>7</v>
      </c>
      <c r="J1215" s="202" t="s">
        <v>1600</v>
      </c>
      <c r="L1215" s="233" t="s">
        <v>75</v>
      </c>
      <c r="M1215" s="275">
        <v>8</v>
      </c>
      <c r="N1215" s="275"/>
    </row>
    <row r="1216" spans="1:16" x14ac:dyDescent="0.25">
      <c r="F1216" s="232"/>
      <c r="L1216" s="233"/>
      <c r="M1216" s="275"/>
      <c r="N1216" s="275"/>
    </row>
    <row r="1217" spans="1:14" ht="30" x14ac:dyDescent="0.25">
      <c r="A1217" s="224">
        <v>342</v>
      </c>
      <c r="B1217" s="224">
        <v>12869</v>
      </c>
      <c r="C1217" s="224">
        <v>1</v>
      </c>
      <c r="D1217" s="224">
        <v>8</v>
      </c>
      <c r="E1217" s="224">
        <v>142</v>
      </c>
      <c r="F1217" s="232"/>
      <c r="J1217" s="202" t="s">
        <v>1601</v>
      </c>
      <c r="L1217" s="233"/>
      <c r="M1217" s="275"/>
      <c r="N1217" s="275"/>
    </row>
    <row r="1218" spans="1:14" x14ac:dyDescent="0.25">
      <c r="F1218" s="232"/>
      <c r="L1218" s="233"/>
      <c r="M1218" s="275"/>
      <c r="N1218" s="275"/>
    </row>
    <row r="1219" spans="1:14" ht="30" x14ac:dyDescent="0.25">
      <c r="A1219" s="224">
        <v>343</v>
      </c>
      <c r="B1219" s="224">
        <v>12888</v>
      </c>
      <c r="C1219" s="224">
        <v>1</v>
      </c>
      <c r="D1219" s="224">
        <v>8</v>
      </c>
      <c r="E1219" s="224">
        <v>142</v>
      </c>
      <c r="F1219" s="232">
        <v>8</v>
      </c>
      <c r="J1219" s="202" t="s">
        <v>1602</v>
      </c>
      <c r="L1219" s="233" t="s">
        <v>347</v>
      </c>
      <c r="M1219" s="275">
        <v>0.38</v>
      </c>
      <c r="N1219" s="275"/>
    </row>
    <row r="1220" spans="1:14" x14ac:dyDescent="0.25">
      <c r="F1220" s="232"/>
      <c r="L1220" s="233"/>
      <c r="M1220" s="275"/>
      <c r="N1220" s="275"/>
    </row>
    <row r="1221" spans="1:14" ht="45" x14ac:dyDescent="0.25">
      <c r="A1221" s="224">
        <v>344</v>
      </c>
      <c r="B1221" s="224">
        <v>12871</v>
      </c>
      <c r="C1221" s="224">
        <v>1</v>
      </c>
      <c r="D1221" s="224">
        <v>8</v>
      </c>
      <c r="E1221" s="224">
        <v>142</v>
      </c>
      <c r="F1221" s="232">
        <v>9</v>
      </c>
      <c r="J1221" s="202" t="s">
        <v>1603</v>
      </c>
      <c r="L1221" s="233" t="s">
        <v>75</v>
      </c>
      <c r="M1221" s="275">
        <v>16</v>
      </c>
      <c r="N1221" s="275"/>
    </row>
    <row r="1222" spans="1:14" x14ac:dyDescent="0.25">
      <c r="F1222" s="232"/>
      <c r="L1222" s="233"/>
      <c r="M1222" s="275"/>
      <c r="N1222" s="275"/>
    </row>
    <row r="1223" spans="1:14" ht="45" x14ac:dyDescent="0.25">
      <c r="A1223" s="224">
        <v>345</v>
      </c>
      <c r="B1223" s="224">
        <v>12872</v>
      </c>
      <c r="C1223" s="224">
        <v>1</v>
      </c>
      <c r="D1223" s="224">
        <v>8</v>
      </c>
      <c r="E1223" s="224">
        <v>142</v>
      </c>
      <c r="F1223" s="232">
        <v>10</v>
      </c>
      <c r="J1223" s="202" t="s">
        <v>1604</v>
      </c>
      <c r="L1223" s="233" t="s">
        <v>75</v>
      </c>
      <c r="M1223" s="275">
        <v>4</v>
      </c>
      <c r="N1223" s="275"/>
    </row>
    <row r="1224" spans="1:14" x14ac:dyDescent="0.25">
      <c r="F1224" s="232"/>
      <c r="L1224" s="233"/>
      <c r="M1224" s="275"/>
      <c r="N1224" s="275"/>
    </row>
    <row r="1225" spans="1:14" x14ac:dyDescent="0.25">
      <c r="A1225" s="224">
        <v>346</v>
      </c>
      <c r="B1225" s="224">
        <v>12873</v>
      </c>
      <c r="C1225" s="224">
        <v>1</v>
      </c>
      <c r="D1225" s="224">
        <v>8</v>
      </c>
      <c r="E1225" s="224">
        <v>142</v>
      </c>
      <c r="F1225" s="232"/>
      <c r="J1225" s="205" t="s">
        <v>1605</v>
      </c>
      <c r="L1225" s="233"/>
      <c r="M1225" s="275"/>
      <c r="N1225" s="275"/>
    </row>
    <row r="1226" spans="1:14" x14ac:dyDescent="0.25">
      <c r="F1226" s="232"/>
      <c r="L1226" s="233"/>
      <c r="M1226" s="275"/>
      <c r="N1226" s="275"/>
    </row>
    <row r="1227" spans="1:14" ht="30" x14ac:dyDescent="0.25">
      <c r="A1227" s="224">
        <v>347</v>
      </c>
      <c r="B1227" s="224">
        <v>12645</v>
      </c>
      <c r="C1227" s="224">
        <v>1</v>
      </c>
      <c r="D1227" s="224">
        <v>8</v>
      </c>
      <c r="E1227" s="224">
        <v>142</v>
      </c>
      <c r="F1227" s="232"/>
      <c r="J1227" s="202" t="s">
        <v>1606</v>
      </c>
      <c r="L1227" s="233"/>
      <c r="M1227" s="275"/>
      <c r="N1227" s="275"/>
    </row>
    <row r="1228" spans="1:14" x14ac:dyDescent="0.25">
      <c r="F1228" s="232"/>
      <c r="L1228" s="233"/>
      <c r="M1228" s="275"/>
      <c r="N1228" s="275"/>
    </row>
    <row r="1229" spans="1:14" x14ac:dyDescent="0.25">
      <c r="A1229" s="224">
        <v>348</v>
      </c>
      <c r="B1229" s="224">
        <v>12874</v>
      </c>
      <c r="C1229" s="224">
        <v>1</v>
      </c>
      <c r="D1229" s="224">
        <v>8</v>
      </c>
      <c r="E1229" s="224">
        <v>142</v>
      </c>
      <c r="F1229" s="232">
        <v>11</v>
      </c>
      <c r="J1229" s="202" t="s">
        <v>1607</v>
      </c>
      <c r="L1229" s="233" t="s">
        <v>347</v>
      </c>
      <c r="M1229" s="275">
        <v>0.67</v>
      </c>
      <c r="N1229" s="275"/>
    </row>
    <row r="1230" spans="1:14" x14ac:dyDescent="0.25">
      <c r="F1230" s="232"/>
      <c r="L1230" s="233"/>
      <c r="M1230" s="275"/>
      <c r="N1230" s="275"/>
    </row>
    <row r="1231" spans="1:14" ht="30" x14ac:dyDescent="0.25">
      <c r="A1231" s="224">
        <v>349</v>
      </c>
      <c r="B1231" s="224">
        <v>12646</v>
      </c>
      <c r="C1231" s="224">
        <v>1</v>
      </c>
      <c r="D1231" s="224">
        <v>8</v>
      </c>
      <c r="E1231" s="224">
        <v>142</v>
      </c>
      <c r="F1231" s="232">
        <v>12</v>
      </c>
      <c r="J1231" s="202" t="s">
        <v>1608</v>
      </c>
      <c r="L1231" s="233" t="s">
        <v>347</v>
      </c>
      <c r="M1231" s="275">
        <v>2.74</v>
      </c>
      <c r="N1231" s="275"/>
    </row>
    <row r="1232" spans="1:14" x14ac:dyDescent="0.25">
      <c r="F1232" s="232"/>
      <c r="L1232" s="233"/>
      <c r="M1232" s="275"/>
      <c r="N1232" s="275"/>
    </row>
    <row r="1233" spans="1:16" ht="30" x14ac:dyDescent="0.25">
      <c r="A1233" s="224">
        <v>350</v>
      </c>
      <c r="B1233" s="224">
        <v>12875</v>
      </c>
      <c r="C1233" s="224">
        <v>1</v>
      </c>
      <c r="D1233" s="224">
        <v>8</v>
      </c>
      <c r="E1233" s="224">
        <v>142</v>
      </c>
      <c r="F1233" s="232">
        <v>13</v>
      </c>
      <c r="J1233" s="202" t="s">
        <v>1609</v>
      </c>
      <c r="L1233" s="233" t="s">
        <v>75</v>
      </c>
      <c r="M1233" s="275">
        <v>4</v>
      </c>
      <c r="N1233" s="275"/>
    </row>
    <row r="1234" spans="1:16" x14ac:dyDescent="0.25">
      <c r="F1234" s="232"/>
      <c r="L1234" s="233"/>
      <c r="M1234" s="275"/>
      <c r="N1234" s="275"/>
    </row>
    <row r="1235" spans="1:16" ht="30" x14ac:dyDescent="0.25">
      <c r="A1235" s="224">
        <v>351</v>
      </c>
      <c r="B1235" s="224">
        <v>12876</v>
      </c>
      <c r="C1235" s="224">
        <v>1</v>
      </c>
      <c r="D1235" s="224">
        <v>8</v>
      </c>
      <c r="E1235" s="224">
        <v>142</v>
      </c>
      <c r="F1235" s="232">
        <v>14</v>
      </c>
      <c r="J1235" s="202" t="s">
        <v>1610</v>
      </c>
      <c r="L1235" s="233" t="s">
        <v>75</v>
      </c>
      <c r="M1235" s="275">
        <v>12</v>
      </c>
      <c r="N1235" s="275"/>
    </row>
    <row r="1236" spans="1:16" x14ac:dyDescent="0.25">
      <c r="F1236" s="232"/>
      <c r="L1236" s="233"/>
      <c r="M1236" s="275"/>
      <c r="N1236" s="275"/>
    </row>
    <row r="1237" spans="1:16" ht="30" x14ac:dyDescent="0.25">
      <c r="A1237" s="224">
        <v>352</v>
      </c>
      <c r="B1237" s="224">
        <v>12877</v>
      </c>
      <c r="C1237" s="224">
        <v>1</v>
      </c>
      <c r="D1237" s="224">
        <v>8</v>
      </c>
      <c r="E1237" s="224">
        <v>142</v>
      </c>
      <c r="F1237" s="232">
        <v>15</v>
      </c>
      <c r="J1237" s="202" t="s">
        <v>1611</v>
      </c>
      <c r="L1237" s="233" t="s">
        <v>75</v>
      </c>
      <c r="M1237" s="275">
        <v>12</v>
      </c>
      <c r="N1237" s="275"/>
    </row>
    <row r="1238" spans="1:16" x14ac:dyDescent="0.25">
      <c r="F1238" s="232"/>
      <c r="L1238" s="233"/>
      <c r="M1238" s="275"/>
      <c r="N1238" s="275"/>
    </row>
    <row r="1239" spans="1:16" ht="45" x14ac:dyDescent="0.25">
      <c r="A1239" s="224">
        <v>353</v>
      </c>
      <c r="B1239" s="224">
        <v>12878</v>
      </c>
      <c r="C1239" s="224">
        <v>1</v>
      </c>
      <c r="D1239" s="224">
        <v>8</v>
      </c>
      <c r="E1239" s="224">
        <v>142</v>
      </c>
      <c r="F1239" s="232">
        <v>16</v>
      </c>
      <c r="J1239" s="202" t="s">
        <v>1612</v>
      </c>
      <c r="L1239" s="233" t="s">
        <v>75</v>
      </c>
      <c r="M1239" s="275">
        <v>4</v>
      </c>
      <c r="N1239" s="275"/>
    </row>
    <row r="1240" spans="1:16" x14ac:dyDescent="0.25">
      <c r="F1240" s="232"/>
      <c r="L1240" s="233"/>
      <c r="M1240" s="275"/>
      <c r="N1240" s="275"/>
    </row>
    <row r="1241" spans="1:16" ht="30" x14ac:dyDescent="0.25">
      <c r="A1241" s="224">
        <v>354</v>
      </c>
      <c r="B1241" s="224">
        <v>12879</v>
      </c>
      <c r="C1241" s="224">
        <v>1</v>
      </c>
      <c r="D1241" s="224">
        <v>8</v>
      </c>
      <c r="E1241" s="224">
        <v>142</v>
      </c>
      <c r="F1241" s="232">
        <v>17</v>
      </c>
      <c r="J1241" s="202" t="s">
        <v>1613</v>
      </c>
      <c r="L1241" s="233" t="s">
        <v>75</v>
      </c>
      <c r="M1241" s="275">
        <v>8</v>
      </c>
      <c r="N1241" s="275"/>
    </row>
    <row r="1242" spans="1:16" x14ac:dyDescent="0.25">
      <c r="F1242" s="232"/>
      <c r="L1242" s="233"/>
      <c r="M1242" s="275"/>
      <c r="N1242" s="275"/>
    </row>
    <row r="1243" spans="1:16" x14ac:dyDescent="0.25">
      <c r="F1243" s="232"/>
      <c r="L1243" s="233"/>
      <c r="M1243" s="275"/>
      <c r="N1243" s="275"/>
    </row>
    <row r="1244" spans="1:16" s="242" customFormat="1" x14ac:dyDescent="0.25">
      <c r="A1244" s="236"/>
      <c r="B1244" s="236"/>
      <c r="C1244" s="236"/>
      <c r="D1244" s="236"/>
      <c r="E1244" s="236"/>
      <c r="F1244" s="237"/>
      <c r="G1244" s="238"/>
      <c r="H1244" s="238"/>
      <c r="I1244" s="238"/>
      <c r="J1244" s="211" t="s">
        <v>2132</v>
      </c>
      <c r="K1244" s="239"/>
      <c r="L1244" s="228"/>
      <c r="M1244" s="300"/>
      <c r="N1244" s="300"/>
      <c r="O1244" s="240"/>
      <c r="P1244" s="322"/>
    </row>
    <row r="1245" spans="1:16" x14ac:dyDescent="0.25">
      <c r="F1245" s="225"/>
      <c r="G1245" s="226"/>
      <c r="H1245" s="226"/>
      <c r="I1245" s="227"/>
      <c r="J1245" s="206"/>
      <c r="K1245" s="226"/>
      <c r="L1245" s="228"/>
      <c r="M1245" s="314"/>
      <c r="N1245" s="300"/>
      <c r="O1245" s="229"/>
      <c r="P1245" s="320"/>
    </row>
    <row r="1246" spans="1:16" x14ac:dyDescent="0.25">
      <c r="A1246" s="224">
        <v>355</v>
      </c>
      <c r="B1246" s="224">
        <v>12647</v>
      </c>
      <c r="C1246" s="224">
        <v>1</v>
      </c>
      <c r="D1246" s="224">
        <v>8</v>
      </c>
      <c r="E1246" s="224">
        <v>142</v>
      </c>
      <c r="F1246" s="232"/>
      <c r="J1246" s="205" t="s">
        <v>1614</v>
      </c>
      <c r="L1246" s="233"/>
      <c r="M1246" s="275"/>
      <c r="N1246" s="275"/>
    </row>
    <row r="1247" spans="1:16" x14ac:dyDescent="0.25">
      <c r="F1247" s="232"/>
      <c r="L1247" s="233"/>
      <c r="M1247" s="275"/>
      <c r="N1247" s="275"/>
    </row>
    <row r="1248" spans="1:16" x14ac:dyDescent="0.25">
      <c r="A1248" s="224">
        <v>356</v>
      </c>
      <c r="B1248" s="224">
        <v>12641</v>
      </c>
      <c r="C1248" s="224">
        <v>1</v>
      </c>
      <c r="D1248" s="224">
        <v>8</v>
      </c>
      <c r="E1248" s="224">
        <v>143</v>
      </c>
      <c r="F1248" s="232"/>
      <c r="J1248" s="202" t="s">
        <v>1615</v>
      </c>
      <c r="L1248" s="233"/>
      <c r="M1248" s="275"/>
      <c r="N1248" s="275"/>
    </row>
    <row r="1249" spans="1:19" x14ac:dyDescent="0.25">
      <c r="F1249" s="232"/>
      <c r="L1249" s="233"/>
      <c r="M1249" s="275"/>
      <c r="N1249" s="275"/>
    </row>
    <row r="1250" spans="1:19" ht="30" x14ac:dyDescent="0.25">
      <c r="A1250" s="224">
        <v>357</v>
      </c>
      <c r="B1250" s="224">
        <v>12648</v>
      </c>
      <c r="C1250" s="224">
        <v>1</v>
      </c>
      <c r="D1250" s="224">
        <v>8</v>
      </c>
      <c r="E1250" s="224">
        <v>143</v>
      </c>
      <c r="F1250" s="232">
        <v>18</v>
      </c>
      <c r="J1250" s="202" t="s">
        <v>1616</v>
      </c>
      <c r="L1250" s="233" t="s">
        <v>347</v>
      </c>
      <c r="M1250" s="275">
        <v>3.1</v>
      </c>
      <c r="N1250" s="275"/>
    </row>
    <row r="1251" spans="1:19" x14ac:dyDescent="0.25">
      <c r="F1251" s="232"/>
      <c r="L1251" s="233"/>
      <c r="M1251" s="275"/>
      <c r="N1251" s="275"/>
      <c r="S1251" s="275"/>
    </row>
    <row r="1252" spans="1:19" ht="30" x14ac:dyDescent="0.25">
      <c r="A1252" s="224">
        <v>358</v>
      </c>
      <c r="B1252" s="224">
        <v>12975</v>
      </c>
      <c r="C1252" s="224">
        <v>1</v>
      </c>
      <c r="D1252" s="224">
        <v>8</v>
      </c>
      <c r="E1252" s="224">
        <v>143</v>
      </c>
      <c r="F1252" s="232">
        <v>19</v>
      </c>
      <c r="J1252" s="202" t="s">
        <v>1617</v>
      </c>
      <c r="L1252" s="233" t="s">
        <v>347</v>
      </c>
      <c r="M1252" s="275">
        <v>7.0000000000000007E-2</v>
      </c>
      <c r="N1252" s="275"/>
    </row>
    <row r="1253" spans="1:19" x14ac:dyDescent="0.25">
      <c r="F1253" s="232"/>
      <c r="L1253" s="233"/>
      <c r="M1253" s="275"/>
      <c r="N1253" s="275"/>
    </row>
    <row r="1254" spans="1:19" ht="30" x14ac:dyDescent="0.25">
      <c r="A1254" s="224">
        <v>359</v>
      </c>
      <c r="B1254" s="224">
        <v>12889</v>
      </c>
      <c r="C1254" s="224">
        <v>1</v>
      </c>
      <c r="D1254" s="224">
        <v>8</v>
      </c>
      <c r="E1254" s="224">
        <v>143</v>
      </c>
      <c r="F1254" s="232">
        <v>20</v>
      </c>
      <c r="J1254" s="202" t="s">
        <v>1618</v>
      </c>
      <c r="L1254" s="233" t="s">
        <v>75</v>
      </c>
      <c r="M1254" s="275">
        <v>60</v>
      </c>
      <c r="N1254" s="275"/>
    </row>
    <row r="1255" spans="1:19" x14ac:dyDescent="0.25">
      <c r="F1255" s="232"/>
      <c r="L1255" s="233"/>
      <c r="M1255" s="275"/>
      <c r="N1255" s="275"/>
    </row>
    <row r="1256" spans="1:19" ht="30" x14ac:dyDescent="0.25">
      <c r="A1256" s="224">
        <v>360</v>
      </c>
      <c r="B1256" s="224">
        <v>12890</v>
      </c>
      <c r="C1256" s="224">
        <v>1</v>
      </c>
      <c r="D1256" s="224">
        <v>8</v>
      </c>
      <c r="E1256" s="224">
        <v>143</v>
      </c>
      <c r="F1256" s="232">
        <v>21</v>
      </c>
      <c r="J1256" s="202" t="s">
        <v>1619</v>
      </c>
      <c r="L1256" s="233" t="s">
        <v>75</v>
      </c>
      <c r="M1256" s="275">
        <v>60</v>
      </c>
      <c r="N1256" s="275"/>
    </row>
    <row r="1257" spans="1:19" x14ac:dyDescent="0.25">
      <c r="F1257" s="232"/>
      <c r="L1257" s="233"/>
      <c r="M1257" s="275"/>
      <c r="N1257" s="275"/>
    </row>
    <row r="1258" spans="1:19" ht="30" x14ac:dyDescent="0.25">
      <c r="A1258" s="224">
        <v>361</v>
      </c>
      <c r="B1258" s="224">
        <v>12649</v>
      </c>
      <c r="C1258" s="224">
        <v>1</v>
      </c>
      <c r="D1258" s="224">
        <v>8</v>
      </c>
      <c r="E1258" s="224">
        <v>143</v>
      </c>
      <c r="F1258" s="232"/>
      <c r="J1258" s="202" t="s">
        <v>1620</v>
      </c>
      <c r="L1258" s="233"/>
      <c r="M1258" s="275"/>
      <c r="N1258" s="275"/>
    </row>
    <row r="1259" spans="1:19" x14ac:dyDescent="0.25">
      <c r="F1259" s="232"/>
      <c r="L1259" s="233"/>
      <c r="M1259" s="275"/>
      <c r="N1259" s="275"/>
    </row>
    <row r="1260" spans="1:19" x14ac:dyDescent="0.25">
      <c r="A1260" s="224">
        <v>362</v>
      </c>
      <c r="B1260" s="224">
        <v>12892</v>
      </c>
      <c r="C1260" s="224">
        <v>1</v>
      </c>
      <c r="D1260" s="224">
        <v>8</v>
      </c>
      <c r="E1260" s="224">
        <v>143</v>
      </c>
      <c r="F1260" s="232">
        <v>22</v>
      </c>
      <c r="J1260" s="202" t="s">
        <v>1621</v>
      </c>
      <c r="L1260" s="233" t="s">
        <v>347</v>
      </c>
      <c r="M1260" s="275">
        <v>0.49</v>
      </c>
      <c r="N1260" s="275"/>
    </row>
    <row r="1261" spans="1:19" x14ac:dyDescent="0.25">
      <c r="F1261" s="232"/>
      <c r="L1261" s="233"/>
      <c r="M1261" s="275"/>
      <c r="N1261" s="275"/>
    </row>
    <row r="1262" spans="1:19" ht="30" x14ac:dyDescent="0.25">
      <c r="A1262" s="224">
        <v>363</v>
      </c>
      <c r="B1262" s="224">
        <v>12893</v>
      </c>
      <c r="C1262" s="224">
        <v>1</v>
      </c>
      <c r="D1262" s="224">
        <v>8</v>
      </c>
      <c r="E1262" s="224">
        <v>143</v>
      </c>
      <c r="F1262" s="232">
        <v>23</v>
      </c>
      <c r="J1262" s="202" t="s">
        <v>1622</v>
      </c>
      <c r="L1262" s="233" t="s">
        <v>347</v>
      </c>
      <c r="M1262" s="275">
        <v>2.41</v>
      </c>
      <c r="N1262" s="275"/>
    </row>
    <row r="1263" spans="1:19" x14ac:dyDescent="0.25">
      <c r="F1263" s="232"/>
      <c r="L1263" s="233"/>
      <c r="M1263" s="275"/>
      <c r="N1263" s="275"/>
    </row>
    <row r="1264" spans="1:19" ht="30" x14ac:dyDescent="0.25">
      <c r="A1264" s="224">
        <v>364</v>
      </c>
      <c r="B1264" s="224">
        <v>12895</v>
      </c>
      <c r="C1264" s="224">
        <v>1</v>
      </c>
      <c r="D1264" s="224">
        <v>8</v>
      </c>
      <c r="E1264" s="224">
        <v>143</v>
      </c>
      <c r="F1264" s="232">
        <v>24</v>
      </c>
      <c r="J1264" s="202" t="s">
        <v>1623</v>
      </c>
      <c r="L1264" s="233" t="s">
        <v>75</v>
      </c>
      <c r="M1264" s="275">
        <v>120</v>
      </c>
      <c r="N1264" s="275"/>
    </row>
    <row r="1265" spans="1:14" x14ac:dyDescent="0.25">
      <c r="F1265" s="232"/>
      <c r="L1265" s="233"/>
      <c r="M1265" s="275"/>
      <c r="N1265" s="275"/>
    </row>
    <row r="1266" spans="1:14" ht="30" x14ac:dyDescent="0.25">
      <c r="A1266" s="224">
        <v>365</v>
      </c>
      <c r="B1266" s="224">
        <v>12894</v>
      </c>
      <c r="C1266" s="224">
        <v>1</v>
      </c>
      <c r="D1266" s="224">
        <v>8</v>
      </c>
      <c r="E1266" s="224">
        <v>143</v>
      </c>
      <c r="F1266" s="232">
        <v>25</v>
      </c>
      <c r="J1266" s="202" t="s">
        <v>1624</v>
      </c>
      <c r="L1266" s="233" t="s">
        <v>75</v>
      </c>
      <c r="M1266" s="275">
        <v>56</v>
      </c>
      <c r="N1266" s="275"/>
    </row>
    <row r="1267" spans="1:14" x14ac:dyDescent="0.25">
      <c r="F1267" s="232"/>
      <c r="L1267" s="233"/>
      <c r="M1267" s="275"/>
      <c r="N1267" s="275"/>
    </row>
    <row r="1268" spans="1:14" x14ac:dyDescent="0.25">
      <c r="A1268" s="224">
        <v>366</v>
      </c>
      <c r="B1268" s="224">
        <v>12970</v>
      </c>
      <c r="C1268" s="224">
        <v>1</v>
      </c>
      <c r="D1268" s="224">
        <v>8</v>
      </c>
      <c r="E1268" s="224">
        <v>143</v>
      </c>
      <c r="F1268" s="232"/>
      <c r="J1268" s="202" t="s">
        <v>1625</v>
      </c>
      <c r="L1268" s="233"/>
      <c r="M1268" s="275"/>
      <c r="N1268" s="275"/>
    </row>
    <row r="1269" spans="1:14" x14ac:dyDescent="0.25">
      <c r="F1269" s="232"/>
      <c r="L1269" s="233"/>
      <c r="M1269" s="275"/>
      <c r="N1269" s="275"/>
    </row>
    <row r="1270" spans="1:14" x14ac:dyDescent="0.25">
      <c r="A1270" s="224">
        <v>367</v>
      </c>
      <c r="B1270" s="224">
        <v>12971</v>
      </c>
      <c r="C1270" s="224">
        <v>1</v>
      </c>
      <c r="D1270" s="224">
        <v>8</v>
      </c>
      <c r="E1270" s="224">
        <v>143</v>
      </c>
      <c r="F1270" s="232">
        <v>26</v>
      </c>
      <c r="J1270" s="202" t="s">
        <v>1626</v>
      </c>
      <c r="L1270" s="233" t="s">
        <v>136</v>
      </c>
      <c r="M1270" s="275">
        <v>89</v>
      </c>
      <c r="N1270" s="275"/>
    </row>
    <row r="1271" spans="1:14" x14ac:dyDescent="0.25">
      <c r="F1271" s="232"/>
      <c r="L1271" s="233"/>
      <c r="M1271" s="275"/>
      <c r="N1271" s="275"/>
    </row>
    <row r="1272" spans="1:14" ht="30" x14ac:dyDescent="0.25">
      <c r="A1272" s="224">
        <v>368</v>
      </c>
      <c r="B1272" s="224">
        <v>12972</v>
      </c>
      <c r="C1272" s="224">
        <v>1</v>
      </c>
      <c r="D1272" s="224">
        <v>8</v>
      </c>
      <c r="E1272" s="224">
        <v>143</v>
      </c>
      <c r="F1272" s="232">
        <v>27</v>
      </c>
      <c r="J1272" s="202" t="s">
        <v>1627</v>
      </c>
      <c r="L1272" s="233" t="s">
        <v>136</v>
      </c>
      <c r="M1272" s="275">
        <v>17</v>
      </c>
      <c r="N1272" s="275"/>
    </row>
    <row r="1273" spans="1:14" x14ac:dyDescent="0.25">
      <c r="F1273" s="232"/>
      <c r="L1273" s="233"/>
      <c r="M1273" s="275"/>
      <c r="N1273" s="275"/>
    </row>
    <row r="1274" spans="1:14" x14ac:dyDescent="0.25">
      <c r="A1274" s="224">
        <v>369</v>
      </c>
      <c r="B1274" s="224">
        <v>12880</v>
      </c>
      <c r="C1274" s="224">
        <v>1</v>
      </c>
      <c r="D1274" s="224">
        <v>8</v>
      </c>
      <c r="E1274" s="224">
        <v>143</v>
      </c>
      <c r="F1274" s="232"/>
      <c r="J1274" s="205" t="s">
        <v>1628</v>
      </c>
      <c r="L1274" s="233"/>
      <c r="M1274" s="275"/>
      <c r="N1274" s="275"/>
    </row>
    <row r="1275" spans="1:14" x14ac:dyDescent="0.25">
      <c r="F1275" s="232"/>
      <c r="L1275" s="233"/>
      <c r="M1275" s="275"/>
      <c r="N1275" s="275"/>
    </row>
    <row r="1276" spans="1:14" ht="30" x14ac:dyDescent="0.25">
      <c r="A1276" s="224">
        <v>370</v>
      </c>
      <c r="B1276" s="224">
        <v>12881</v>
      </c>
      <c r="C1276" s="224">
        <v>1</v>
      </c>
      <c r="D1276" s="224">
        <v>8</v>
      </c>
      <c r="E1276" s="224">
        <v>143</v>
      </c>
      <c r="F1276" s="232"/>
      <c r="J1276" s="202" t="s">
        <v>1629</v>
      </c>
      <c r="L1276" s="233"/>
      <c r="M1276" s="275"/>
      <c r="N1276" s="275"/>
    </row>
    <row r="1277" spans="1:14" x14ac:dyDescent="0.25">
      <c r="F1277" s="232"/>
      <c r="L1277" s="233"/>
      <c r="M1277" s="275"/>
      <c r="N1277" s="275"/>
    </row>
    <row r="1278" spans="1:14" ht="60" x14ac:dyDescent="0.25">
      <c r="A1278" s="224">
        <v>371</v>
      </c>
      <c r="B1278" s="224">
        <v>12654</v>
      </c>
      <c r="C1278" s="224">
        <v>1</v>
      </c>
      <c r="D1278" s="224">
        <v>8</v>
      </c>
      <c r="E1278" s="224">
        <v>143</v>
      </c>
      <c r="F1278" s="232">
        <v>28</v>
      </c>
      <c r="J1278" s="202" t="s">
        <v>1630</v>
      </c>
      <c r="L1278" s="233" t="s">
        <v>347</v>
      </c>
      <c r="M1278" s="275">
        <v>0.97</v>
      </c>
      <c r="N1278" s="275"/>
    </row>
    <row r="1279" spans="1:14" x14ac:dyDescent="0.25">
      <c r="F1279" s="232"/>
      <c r="L1279" s="233"/>
      <c r="M1279" s="275"/>
      <c r="N1279" s="275"/>
    </row>
    <row r="1280" spans="1:14" ht="30" x14ac:dyDescent="0.25">
      <c r="A1280" s="224">
        <v>372</v>
      </c>
      <c r="B1280" s="224">
        <v>12883</v>
      </c>
      <c r="C1280" s="224">
        <v>1</v>
      </c>
      <c r="D1280" s="224">
        <v>8</v>
      </c>
      <c r="E1280" s="224">
        <v>143</v>
      </c>
      <c r="F1280" s="232">
        <v>29</v>
      </c>
      <c r="J1280" s="202" t="s">
        <v>1631</v>
      </c>
      <c r="L1280" s="233" t="s">
        <v>75</v>
      </c>
      <c r="M1280" s="275">
        <v>12</v>
      </c>
      <c r="N1280" s="275"/>
    </row>
    <row r="1281" spans="1:16" x14ac:dyDescent="0.25">
      <c r="F1281" s="232"/>
      <c r="L1281" s="233"/>
      <c r="M1281" s="275"/>
      <c r="N1281" s="275"/>
    </row>
    <row r="1282" spans="1:16" s="242" customFormat="1" x14ac:dyDescent="0.25">
      <c r="A1282" s="236"/>
      <c r="B1282" s="236"/>
      <c r="C1282" s="236"/>
      <c r="D1282" s="236"/>
      <c r="E1282" s="236"/>
      <c r="F1282" s="237"/>
      <c r="G1282" s="238"/>
      <c r="H1282" s="238"/>
      <c r="I1282" s="238"/>
      <c r="J1282" s="211" t="s">
        <v>2132</v>
      </c>
      <c r="K1282" s="239"/>
      <c r="L1282" s="228"/>
      <c r="M1282" s="300"/>
      <c r="N1282" s="300"/>
      <c r="O1282" s="240"/>
      <c r="P1282" s="322"/>
    </row>
    <row r="1284" spans="1:16" x14ac:dyDescent="0.25">
      <c r="F1284" s="225"/>
      <c r="G1284" s="226"/>
      <c r="H1284" s="226"/>
      <c r="I1284" s="227"/>
      <c r="J1284" s="206"/>
      <c r="K1284" s="226"/>
      <c r="L1284" s="228"/>
      <c r="M1284" s="314"/>
      <c r="N1284" s="300"/>
      <c r="O1284" s="229"/>
      <c r="P1284" s="320"/>
    </row>
    <row r="1285" spans="1:16" ht="45" x14ac:dyDescent="0.25">
      <c r="A1285" s="224">
        <v>373</v>
      </c>
      <c r="B1285" s="224">
        <v>12884</v>
      </c>
      <c r="C1285" s="224">
        <v>1</v>
      </c>
      <c r="D1285" s="224">
        <v>8</v>
      </c>
      <c r="E1285" s="224">
        <v>144</v>
      </c>
      <c r="F1285" s="232">
        <v>30</v>
      </c>
      <c r="J1285" s="202" t="s">
        <v>1632</v>
      </c>
      <c r="L1285" s="233" t="s">
        <v>75</v>
      </c>
      <c r="M1285" s="275">
        <v>24</v>
      </c>
      <c r="N1285" s="275"/>
    </row>
    <row r="1286" spans="1:16" x14ac:dyDescent="0.25">
      <c r="F1286" s="232"/>
      <c r="L1286" s="233"/>
      <c r="M1286" s="275"/>
      <c r="N1286" s="275"/>
    </row>
    <row r="1287" spans="1:16" ht="45" x14ac:dyDescent="0.25">
      <c r="A1287" s="224">
        <v>374</v>
      </c>
      <c r="B1287" s="224">
        <v>12887</v>
      </c>
      <c r="C1287" s="224">
        <v>1</v>
      </c>
      <c r="D1287" s="224">
        <v>8</v>
      </c>
      <c r="E1287" s="224">
        <v>144</v>
      </c>
      <c r="F1287" s="232">
        <v>31</v>
      </c>
      <c r="J1287" s="202" t="s">
        <v>1633</v>
      </c>
      <c r="L1287" s="233" t="s">
        <v>75</v>
      </c>
      <c r="M1287" s="275">
        <v>12</v>
      </c>
      <c r="N1287" s="275"/>
    </row>
    <row r="1288" spans="1:16" x14ac:dyDescent="0.25">
      <c r="F1288" s="232"/>
      <c r="L1288" s="233"/>
      <c r="M1288" s="275"/>
      <c r="N1288" s="275"/>
    </row>
    <row r="1289" spans="1:16" ht="45" x14ac:dyDescent="0.25">
      <c r="A1289" s="224">
        <v>375</v>
      </c>
      <c r="B1289" s="224">
        <v>12885</v>
      </c>
      <c r="C1289" s="224">
        <v>1</v>
      </c>
      <c r="D1289" s="224">
        <v>8</v>
      </c>
      <c r="E1289" s="224">
        <v>144</v>
      </c>
      <c r="F1289" s="232">
        <v>32</v>
      </c>
      <c r="J1289" s="202" t="s">
        <v>1634</v>
      </c>
      <c r="L1289" s="233" t="s">
        <v>75</v>
      </c>
      <c r="M1289" s="275">
        <v>12</v>
      </c>
      <c r="N1289" s="275"/>
    </row>
    <row r="1290" spans="1:16" x14ac:dyDescent="0.25">
      <c r="F1290" s="232"/>
      <c r="L1290" s="233"/>
      <c r="M1290" s="275"/>
      <c r="N1290" s="275"/>
    </row>
    <row r="1291" spans="1:16" ht="30" x14ac:dyDescent="0.25">
      <c r="A1291" s="224">
        <v>376</v>
      </c>
      <c r="B1291" s="224">
        <v>12886</v>
      </c>
      <c r="C1291" s="224">
        <v>1</v>
      </c>
      <c r="D1291" s="224">
        <v>8</v>
      </c>
      <c r="E1291" s="224">
        <v>144</v>
      </c>
      <c r="F1291" s="232">
        <v>33</v>
      </c>
      <c r="J1291" s="202" t="s">
        <v>1635</v>
      </c>
      <c r="L1291" s="233" t="s">
        <v>75</v>
      </c>
      <c r="M1291" s="275">
        <v>24</v>
      </c>
      <c r="N1291" s="275"/>
    </row>
    <row r="1292" spans="1:16" x14ac:dyDescent="0.25">
      <c r="F1292" s="232"/>
      <c r="L1292" s="233"/>
      <c r="M1292" s="275"/>
      <c r="N1292" s="275"/>
    </row>
    <row r="1293" spans="1:16" x14ac:dyDescent="0.25">
      <c r="A1293" s="224">
        <v>377</v>
      </c>
      <c r="B1293" s="224">
        <v>12827</v>
      </c>
      <c r="C1293" s="224">
        <v>1</v>
      </c>
      <c r="D1293" s="224">
        <v>8</v>
      </c>
      <c r="E1293" s="224">
        <v>144</v>
      </c>
      <c r="F1293" s="232"/>
      <c r="J1293" s="205" t="s">
        <v>1636</v>
      </c>
      <c r="L1293" s="233"/>
      <c r="M1293" s="275"/>
      <c r="N1293" s="275"/>
    </row>
    <row r="1294" spans="1:16" x14ac:dyDescent="0.25">
      <c r="F1294" s="232"/>
      <c r="L1294" s="233"/>
      <c r="M1294" s="275"/>
      <c r="N1294" s="275"/>
    </row>
    <row r="1295" spans="1:16" x14ac:dyDescent="0.25">
      <c r="A1295" s="224">
        <v>378</v>
      </c>
      <c r="B1295" s="224">
        <v>12867</v>
      </c>
      <c r="C1295" s="224">
        <v>1</v>
      </c>
      <c r="D1295" s="224">
        <v>8</v>
      </c>
      <c r="E1295" s="224">
        <v>144</v>
      </c>
      <c r="F1295" s="232"/>
      <c r="J1295" s="202" t="s">
        <v>1637</v>
      </c>
      <c r="L1295" s="233"/>
      <c r="M1295" s="275"/>
      <c r="N1295" s="275"/>
    </row>
    <row r="1296" spans="1:16" x14ac:dyDescent="0.25">
      <c r="F1296" s="232"/>
      <c r="L1296" s="233"/>
      <c r="M1296" s="275"/>
      <c r="N1296" s="275"/>
    </row>
    <row r="1297" spans="1:14" ht="30" x14ac:dyDescent="0.25">
      <c r="A1297" s="224">
        <v>379</v>
      </c>
      <c r="B1297" s="224">
        <v>12866</v>
      </c>
      <c r="C1297" s="224">
        <v>1</v>
      </c>
      <c r="D1297" s="224">
        <v>8</v>
      </c>
      <c r="E1297" s="224">
        <v>144</v>
      </c>
      <c r="F1297" s="232">
        <v>34</v>
      </c>
      <c r="J1297" s="202" t="s">
        <v>1638</v>
      </c>
      <c r="L1297" s="233" t="s">
        <v>75</v>
      </c>
      <c r="M1297" s="275">
        <v>16</v>
      </c>
      <c r="N1297" s="275"/>
    </row>
    <row r="1298" spans="1:14" x14ac:dyDescent="0.25">
      <c r="F1298" s="232"/>
      <c r="L1298" s="233"/>
      <c r="M1298" s="275"/>
      <c r="N1298" s="275"/>
    </row>
    <row r="1299" spans="1:14" x14ac:dyDescent="0.25">
      <c r="A1299" s="224">
        <v>380</v>
      </c>
      <c r="B1299" s="224">
        <v>12898</v>
      </c>
      <c r="C1299" s="224">
        <v>1</v>
      </c>
      <c r="D1299" s="224">
        <v>8</v>
      </c>
      <c r="E1299" s="224">
        <v>144</v>
      </c>
      <c r="F1299" s="232"/>
      <c r="J1299" s="202" t="s">
        <v>1639</v>
      </c>
      <c r="L1299" s="233"/>
      <c r="M1299" s="275"/>
      <c r="N1299" s="275"/>
    </row>
    <row r="1300" spans="1:14" x14ac:dyDescent="0.25">
      <c r="F1300" s="232"/>
      <c r="L1300" s="233"/>
      <c r="M1300" s="275"/>
      <c r="N1300" s="275"/>
    </row>
    <row r="1301" spans="1:14" x14ac:dyDescent="0.25">
      <c r="A1301" s="224">
        <v>381</v>
      </c>
      <c r="B1301" s="224">
        <v>12896</v>
      </c>
      <c r="C1301" s="224">
        <v>1</v>
      </c>
      <c r="D1301" s="224">
        <v>8</v>
      </c>
      <c r="E1301" s="224">
        <v>144</v>
      </c>
      <c r="F1301" s="232">
        <v>35</v>
      </c>
      <c r="J1301" s="202" t="s">
        <v>1640</v>
      </c>
      <c r="L1301" s="233" t="s">
        <v>350</v>
      </c>
      <c r="M1301" s="275">
        <v>55</v>
      </c>
      <c r="N1301" s="275"/>
    </row>
    <row r="1302" spans="1:14" x14ac:dyDescent="0.25">
      <c r="F1302" s="232"/>
      <c r="L1302" s="233"/>
      <c r="M1302" s="275"/>
      <c r="N1302" s="275"/>
    </row>
    <row r="1303" spans="1:14" x14ac:dyDescent="0.25">
      <c r="A1303" s="224">
        <v>382</v>
      </c>
      <c r="B1303" s="224">
        <v>12900</v>
      </c>
      <c r="C1303" s="224">
        <v>1</v>
      </c>
      <c r="D1303" s="224">
        <v>8</v>
      </c>
      <c r="E1303" s="224">
        <v>144</v>
      </c>
      <c r="F1303" s="232">
        <v>36</v>
      </c>
      <c r="J1303" s="202" t="s">
        <v>1641</v>
      </c>
      <c r="L1303" s="233" t="s">
        <v>350</v>
      </c>
      <c r="M1303" s="275">
        <v>45</v>
      </c>
      <c r="N1303" s="275"/>
    </row>
    <row r="1304" spans="1:14" x14ac:dyDescent="0.25">
      <c r="F1304" s="232"/>
      <c r="L1304" s="233"/>
      <c r="M1304" s="275"/>
      <c r="N1304" s="275"/>
    </row>
    <row r="1305" spans="1:14" x14ac:dyDescent="0.25">
      <c r="A1305" s="224">
        <v>383</v>
      </c>
      <c r="B1305" s="224">
        <v>12899</v>
      </c>
      <c r="C1305" s="224">
        <v>1</v>
      </c>
      <c r="D1305" s="224">
        <v>8</v>
      </c>
      <c r="E1305" s="224">
        <v>144</v>
      </c>
      <c r="F1305" s="232">
        <v>37</v>
      </c>
      <c r="J1305" s="202" t="s">
        <v>1642</v>
      </c>
      <c r="L1305" s="233" t="s">
        <v>350</v>
      </c>
      <c r="M1305" s="275">
        <v>5</v>
      </c>
      <c r="N1305" s="275"/>
    </row>
    <row r="1306" spans="1:14" x14ac:dyDescent="0.25">
      <c r="F1306" s="232"/>
      <c r="L1306" s="233"/>
      <c r="M1306" s="275"/>
      <c r="N1306" s="275"/>
    </row>
    <row r="1307" spans="1:14" x14ac:dyDescent="0.25">
      <c r="A1307" s="224">
        <v>384</v>
      </c>
      <c r="B1307" s="224">
        <v>12901</v>
      </c>
      <c r="C1307" s="224">
        <v>1</v>
      </c>
      <c r="D1307" s="224">
        <v>8</v>
      </c>
      <c r="E1307" s="224">
        <v>144</v>
      </c>
      <c r="F1307" s="232">
        <v>38</v>
      </c>
      <c r="J1307" s="202" t="s">
        <v>1643</v>
      </c>
      <c r="L1307" s="233" t="s">
        <v>350</v>
      </c>
      <c r="M1307" s="275">
        <v>35</v>
      </c>
      <c r="N1307" s="275"/>
    </row>
    <row r="1308" spans="1:14" x14ac:dyDescent="0.25">
      <c r="F1308" s="232"/>
      <c r="L1308" s="233"/>
      <c r="M1308" s="275"/>
      <c r="N1308" s="275"/>
    </row>
    <row r="1309" spans="1:14" x14ac:dyDescent="0.25">
      <c r="A1309" s="224">
        <v>385</v>
      </c>
      <c r="B1309" s="224">
        <v>12973</v>
      </c>
      <c r="C1309" s="224">
        <v>1</v>
      </c>
      <c r="D1309" s="224">
        <v>8</v>
      </c>
      <c r="E1309" s="224">
        <v>144</v>
      </c>
      <c r="F1309" s="232"/>
      <c r="J1309" s="202" t="s">
        <v>1644</v>
      </c>
      <c r="L1309" s="233"/>
      <c r="M1309" s="275"/>
      <c r="N1309" s="275"/>
    </row>
    <row r="1310" spans="1:14" x14ac:dyDescent="0.25">
      <c r="F1310" s="232"/>
      <c r="L1310" s="233"/>
      <c r="M1310" s="275"/>
      <c r="N1310" s="275"/>
    </row>
    <row r="1311" spans="1:14" x14ac:dyDescent="0.25">
      <c r="A1311" s="224">
        <v>386</v>
      </c>
      <c r="B1311" s="224">
        <v>12974</v>
      </c>
      <c r="C1311" s="224">
        <v>1</v>
      </c>
      <c r="D1311" s="224">
        <v>8</v>
      </c>
      <c r="E1311" s="224">
        <v>144</v>
      </c>
      <c r="F1311" s="232">
        <v>39</v>
      </c>
      <c r="J1311" s="202" t="s">
        <v>1645</v>
      </c>
      <c r="L1311" s="233" t="s">
        <v>75</v>
      </c>
      <c r="M1311" s="275">
        <v>20</v>
      </c>
      <c r="N1311" s="275"/>
    </row>
    <row r="1312" spans="1:14" x14ac:dyDescent="0.25">
      <c r="F1312" s="232"/>
      <c r="L1312" s="233"/>
      <c r="M1312" s="275"/>
      <c r="N1312" s="275"/>
    </row>
    <row r="1313" spans="1:16" x14ac:dyDescent="0.25">
      <c r="A1313" s="224">
        <v>387</v>
      </c>
      <c r="B1313" s="224">
        <v>12655</v>
      </c>
      <c r="C1313" s="224">
        <v>1</v>
      </c>
      <c r="D1313" s="224">
        <v>8</v>
      </c>
      <c r="E1313" s="224">
        <v>144</v>
      </c>
      <c r="F1313" s="232"/>
      <c r="J1313" s="202" t="s">
        <v>1646</v>
      </c>
      <c r="L1313" s="233"/>
      <c r="M1313" s="275"/>
      <c r="N1313" s="275"/>
    </row>
    <row r="1314" spans="1:16" x14ac:dyDescent="0.25">
      <c r="F1314" s="232"/>
      <c r="L1314" s="233"/>
      <c r="M1314" s="275"/>
      <c r="N1314" s="275"/>
    </row>
    <row r="1315" spans="1:16" ht="60" x14ac:dyDescent="0.25">
      <c r="A1315" s="224">
        <v>388</v>
      </c>
      <c r="B1315" s="224">
        <v>12657</v>
      </c>
      <c r="C1315" s="224">
        <v>1</v>
      </c>
      <c r="D1315" s="224">
        <v>8</v>
      </c>
      <c r="E1315" s="224">
        <v>144</v>
      </c>
      <c r="F1315" s="232">
        <v>40</v>
      </c>
      <c r="J1315" s="202" t="s">
        <v>1647</v>
      </c>
      <c r="L1315" s="233" t="s">
        <v>75</v>
      </c>
      <c r="M1315" s="275">
        <v>12</v>
      </c>
      <c r="N1315" s="275"/>
    </row>
    <row r="1316" spans="1:16" x14ac:dyDescent="0.25">
      <c r="F1316" s="232"/>
      <c r="L1316" s="233"/>
      <c r="M1316" s="275"/>
      <c r="N1316" s="275"/>
    </row>
    <row r="1317" spans="1:16" x14ac:dyDescent="0.25">
      <c r="A1317" s="224">
        <v>389</v>
      </c>
      <c r="B1317" s="224">
        <v>12868</v>
      </c>
      <c r="C1317" s="224">
        <v>1</v>
      </c>
      <c r="D1317" s="224">
        <v>8</v>
      </c>
      <c r="E1317" s="224">
        <v>144</v>
      </c>
      <c r="F1317" s="232"/>
      <c r="J1317" s="205" t="s">
        <v>1569</v>
      </c>
      <c r="L1317" s="233"/>
      <c r="M1317" s="275"/>
      <c r="N1317" s="275"/>
    </row>
    <row r="1318" spans="1:16" x14ac:dyDescent="0.25">
      <c r="F1318" s="232"/>
      <c r="L1318" s="233"/>
      <c r="M1318" s="275"/>
      <c r="N1318" s="275"/>
    </row>
    <row r="1319" spans="1:16" x14ac:dyDescent="0.25">
      <c r="A1319" s="224">
        <v>390</v>
      </c>
      <c r="B1319" s="224">
        <v>12864</v>
      </c>
      <c r="C1319" s="224">
        <v>1</v>
      </c>
      <c r="D1319" s="224">
        <v>8</v>
      </c>
      <c r="E1319" s="224">
        <v>145</v>
      </c>
      <c r="F1319" s="232"/>
      <c r="J1319" s="202" t="s">
        <v>1648</v>
      </c>
      <c r="L1319" s="233"/>
      <c r="M1319" s="275"/>
      <c r="N1319" s="275"/>
    </row>
    <row r="1320" spans="1:16" x14ac:dyDescent="0.25">
      <c r="F1320" s="232"/>
      <c r="L1320" s="233"/>
      <c r="M1320" s="275"/>
      <c r="N1320" s="275"/>
    </row>
    <row r="1321" spans="1:16" ht="30" x14ac:dyDescent="0.25">
      <c r="A1321" s="224">
        <v>391</v>
      </c>
      <c r="B1321" s="224">
        <v>12865</v>
      </c>
      <c r="C1321" s="224">
        <v>1</v>
      </c>
      <c r="D1321" s="224">
        <v>8</v>
      </c>
      <c r="E1321" s="224">
        <v>145</v>
      </c>
      <c r="F1321" s="232">
        <v>41</v>
      </c>
      <c r="J1321" s="202" t="s">
        <v>1649</v>
      </c>
      <c r="L1321" s="233" t="s">
        <v>75</v>
      </c>
      <c r="M1321" s="275">
        <v>4</v>
      </c>
      <c r="N1321" s="275"/>
    </row>
    <row r="1322" spans="1:16" x14ac:dyDescent="0.25">
      <c r="F1322" s="232"/>
      <c r="L1322" s="233"/>
      <c r="M1322" s="275"/>
      <c r="N1322" s="275"/>
    </row>
    <row r="1323" spans="1:16" s="242" customFormat="1" x14ac:dyDescent="0.25">
      <c r="A1323" s="236"/>
      <c r="B1323" s="236"/>
      <c r="C1323" s="236"/>
      <c r="D1323" s="236"/>
      <c r="E1323" s="236"/>
      <c r="F1323" s="237"/>
      <c r="G1323" s="238"/>
      <c r="H1323" s="238"/>
      <c r="I1323" s="238"/>
      <c r="J1323" s="211" t="s">
        <v>2132</v>
      </c>
      <c r="K1323" s="239"/>
      <c r="L1323" s="228"/>
      <c r="M1323" s="300"/>
      <c r="N1323" s="300"/>
      <c r="O1323" s="240"/>
      <c r="P1323" s="322"/>
    </row>
    <row r="1324" spans="1:16" s="242" customFormat="1" ht="14.25" customHeight="1" x14ac:dyDescent="0.25">
      <c r="A1324" s="236"/>
      <c r="B1324" s="236"/>
      <c r="C1324" s="236"/>
      <c r="D1324" s="236"/>
      <c r="E1324" s="236"/>
      <c r="F1324" s="247"/>
      <c r="J1324" s="207"/>
      <c r="L1324" s="248"/>
      <c r="M1324" s="302"/>
      <c r="N1324" s="302"/>
      <c r="O1324" s="241"/>
      <c r="P1324" s="322"/>
    </row>
    <row r="1325" spans="1:16" x14ac:dyDescent="0.25">
      <c r="F1325" s="225"/>
      <c r="G1325" s="226"/>
      <c r="H1325" s="226"/>
      <c r="I1325" s="227"/>
      <c r="J1325" s="206"/>
      <c r="K1325" s="226"/>
      <c r="L1325" s="228"/>
      <c r="M1325" s="314"/>
      <c r="N1325" s="300"/>
      <c r="O1325" s="229"/>
      <c r="P1325" s="320"/>
    </row>
    <row r="1326" spans="1:16" x14ac:dyDescent="0.25">
      <c r="A1326" s="224">
        <v>317</v>
      </c>
      <c r="B1326" s="224">
        <v>12612</v>
      </c>
      <c r="C1326" s="224">
        <v>1</v>
      </c>
      <c r="D1326" s="224">
        <v>8</v>
      </c>
      <c r="E1326" s="224">
        <v>140</v>
      </c>
      <c r="F1326" s="232"/>
      <c r="J1326" s="205" t="s">
        <v>1581</v>
      </c>
      <c r="L1326" s="233"/>
      <c r="M1326" s="275"/>
      <c r="N1326" s="275"/>
    </row>
    <row r="1327" spans="1:16" x14ac:dyDescent="0.25">
      <c r="F1327" s="232"/>
      <c r="J1327" s="205"/>
      <c r="L1327" s="233"/>
      <c r="M1327" s="275"/>
      <c r="N1327" s="275"/>
    </row>
    <row r="1328" spans="1:16" x14ac:dyDescent="0.25">
      <c r="A1328" s="224">
        <v>318</v>
      </c>
      <c r="B1328" s="224">
        <v>12613</v>
      </c>
      <c r="C1328" s="224">
        <v>1</v>
      </c>
      <c r="D1328" s="224">
        <v>8</v>
      </c>
      <c r="E1328" s="224">
        <v>140</v>
      </c>
      <c r="F1328" s="232"/>
      <c r="J1328" s="205" t="s">
        <v>1046</v>
      </c>
      <c r="L1328" s="233"/>
      <c r="M1328" s="275"/>
      <c r="N1328" s="275"/>
    </row>
    <row r="1329" spans="1:14" x14ac:dyDescent="0.25">
      <c r="A1329" s="224">
        <v>5</v>
      </c>
      <c r="B1329" s="224">
        <v>3627</v>
      </c>
      <c r="C1329" s="224">
        <v>1</v>
      </c>
      <c r="D1329" s="224">
        <v>1</v>
      </c>
      <c r="E1329" s="224">
        <v>112</v>
      </c>
      <c r="F1329" s="232"/>
      <c r="J1329" s="205" t="s">
        <v>2134</v>
      </c>
      <c r="L1329" s="233"/>
      <c r="M1329" s="275"/>
      <c r="N1329" s="275"/>
    </row>
    <row r="1330" spans="1:14" x14ac:dyDescent="0.25">
      <c r="F1330" s="232"/>
      <c r="L1330" s="233"/>
      <c r="M1330" s="307" t="s">
        <v>2135</v>
      </c>
      <c r="N1330" s="275"/>
    </row>
    <row r="1331" spans="1:14" x14ac:dyDescent="0.25">
      <c r="A1331" s="224">
        <v>6</v>
      </c>
      <c r="B1331" s="224">
        <v>6692</v>
      </c>
      <c r="C1331" s="224">
        <v>1</v>
      </c>
      <c r="D1331" s="224">
        <v>1</v>
      </c>
      <c r="E1331" s="224">
        <v>112</v>
      </c>
      <c r="F1331" s="232"/>
      <c r="G1331" s="231">
        <v>19</v>
      </c>
      <c r="J1331" s="202" t="s">
        <v>2137</v>
      </c>
      <c r="L1331" s="233"/>
      <c r="M1331" s="234">
        <v>140</v>
      </c>
      <c r="N1331" s="275"/>
    </row>
    <row r="1332" spans="1:14" x14ac:dyDescent="0.25">
      <c r="F1332" s="232"/>
      <c r="L1332" s="233"/>
      <c r="M1332" s="234"/>
      <c r="N1332" s="275"/>
    </row>
    <row r="1333" spans="1:14" x14ac:dyDescent="0.25">
      <c r="A1333" s="224">
        <v>6</v>
      </c>
      <c r="B1333" s="224">
        <v>6692</v>
      </c>
      <c r="C1333" s="224">
        <v>1</v>
      </c>
      <c r="D1333" s="224">
        <v>1</v>
      </c>
      <c r="E1333" s="224">
        <v>112</v>
      </c>
      <c r="F1333" s="232"/>
      <c r="G1333" s="231">
        <v>19</v>
      </c>
      <c r="J1333" s="202" t="s">
        <v>2137</v>
      </c>
      <c r="L1333" s="233"/>
      <c r="M1333" s="234">
        <v>141</v>
      </c>
      <c r="N1333" s="275"/>
    </row>
    <row r="1334" spans="1:14" x14ac:dyDescent="0.25">
      <c r="F1334" s="232"/>
      <c r="L1334" s="233"/>
      <c r="M1334" s="234"/>
      <c r="N1334" s="275"/>
    </row>
    <row r="1335" spans="1:14" x14ac:dyDescent="0.25">
      <c r="A1335" s="224">
        <v>6</v>
      </c>
      <c r="B1335" s="224">
        <v>6692</v>
      </c>
      <c r="C1335" s="224">
        <v>1</v>
      </c>
      <c r="D1335" s="224">
        <v>1</v>
      </c>
      <c r="E1335" s="224">
        <v>112</v>
      </c>
      <c r="F1335" s="232"/>
      <c r="G1335" s="231">
        <v>19</v>
      </c>
      <c r="J1335" s="202" t="s">
        <v>2137</v>
      </c>
      <c r="L1335" s="233"/>
      <c r="M1335" s="234">
        <v>142</v>
      </c>
      <c r="N1335" s="275"/>
    </row>
    <row r="1336" spans="1:14" x14ac:dyDescent="0.25">
      <c r="F1336" s="232"/>
      <c r="L1336" s="233"/>
      <c r="M1336" s="234"/>
      <c r="N1336" s="275"/>
    </row>
    <row r="1337" spans="1:14" x14ac:dyDescent="0.25">
      <c r="F1337" s="232"/>
      <c r="J1337" s="202" t="s">
        <v>2137</v>
      </c>
      <c r="L1337" s="233"/>
      <c r="M1337" s="234">
        <v>143</v>
      </c>
      <c r="N1337" s="275"/>
    </row>
    <row r="1338" spans="1:14" x14ac:dyDescent="0.25">
      <c r="A1338" s="224">
        <v>8</v>
      </c>
      <c r="B1338" s="224">
        <v>6694</v>
      </c>
      <c r="C1338" s="224">
        <v>1</v>
      </c>
      <c r="D1338" s="224">
        <v>1</v>
      </c>
      <c r="E1338" s="224">
        <v>112</v>
      </c>
      <c r="F1338" s="232"/>
      <c r="G1338" s="231">
        <v>66</v>
      </c>
      <c r="L1338" s="233"/>
      <c r="M1338" s="234"/>
      <c r="N1338" s="275"/>
    </row>
    <row r="1339" spans="1:14" x14ac:dyDescent="0.25">
      <c r="A1339" s="224">
        <v>9</v>
      </c>
      <c r="B1339" s="224">
        <v>6695</v>
      </c>
      <c r="C1339" s="224">
        <v>1</v>
      </c>
      <c r="D1339" s="224">
        <v>1</v>
      </c>
      <c r="E1339" s="224">
        <v>112</v>
      </c>
      <c r="F1339" s="232"/>
      <c r="G1339" s="231">
        <v>66</v>
      </c>
      <c r="J1339" s="202" t="s">
        <v>2137</v>
      </c>
      <c r="L1339" s="233"/>
      <c r="M1339" s="234">
        <v>144</v>
      </c>
      <c r="N1339" s="275"/>
    </row>
    <row r="1340" spans="1:14" x14ac:dyDescent="0.25">
      <c r="A1340" s="224">
        <v>8</v>
      </c>
      <c r="B1340" s="224">
        <v>6694</v>
      </c>
      <c r="C1340" s="224">
        <v>1</v>
      </c>
      <c r="D1340" s="224">
        <v>1</v>
      </c>
      <c r="E1340" s="224">
        <v>112</v>
      </c>
      <c r="F1340" s="232"/>
      <c r="G1340" s="231">
        <v>66</v>
      </c>
      <c r="L1340" s="233"/>
      <c r="M1340" s="275"/>
      <c r="N1340" s="275"/>
    </row>
    <row r="1341" spans="1:14" x14ac:dyDescent="0.25">
      <c r="F1341" s="232"/>
      <c r="L1341" s="233"/>
      <c r="M1341" s="275"/>
      <c r="N1341" s="275"/>
    </row>
    <row r="1342" spans="1:14" x14ac:dyDescent="0.25">
      <c r="A1342" s="224">
        <v>10</v>
      </c>
      <c r="B1342" s="224">
        <v>9969</v>
      </c>
      <c r="C1342" s="224">
        <v>1</v>
      </c>
      <c r="D1342" s="224">
        <v>1</v>
      </c>
      <c r="E1342" s="224">
        <v>112</v>
      </c>
      <c r="F1342" s="232"/>
      <c r="L1342" s="233"/>
      <c r="M1342" s="275"/>
      <c r="N1342" s="275"/>
    </row>
    <row r="1343" spans="1:14" x14ac:dyDescent="0.25">
      <c r="F1343" s="232"/>
      <c r="L1343" s="233"/>
      <c r="M1343" s="275"/>
      <c r="N1343" s="275"/>
    </row>
    <row r="1344" spans="1:14" x14ac:dyDescent="0.25">
      <c r="A1344" s="224">
        <v>11</v>
      </c>
      <c r="B1344" s="224">
        <v>9970</v>
      </c>
      <c r="C1344" s="224">
        <v>1</v>
      </c>
      <c r="D1344" s="224">
        <v>1</v>
      </c>
      <c r="E1344" s="224">
        <v>112</v>
      </c>
      <c r="F1344" s="232"/>
      <c r="L1344" s="233"/>
      <c r="M1344" s="275"/>
      <c r="N1344" s="275"/>
    </row>
    <row r="1345" spans="1:14" x14ac:dyDescent="0.25">
      <c r="F1345" s="232"/>
      <c r="L1345" s="233"/>
      <c r="M1345" s="275"/>
      <c r="N1345" s="275"/>
    </row>
    <row r="1346" spans="1:14" x14ac:dyDescent="0.25">
      <c r="A1346" s="224">
        <v>12</v>
      </c>
      <c r="B1346" s="224">
        <v>9971</v>
      </c>
      <c r="C1346" s="224">
        <v>1</v>
      </c>
      <c r="D1346" s="224">
        <v>1</v>
      </c>
      <c r="E1346" s="224">
        <v>112</v>
      </c>
      <c r="F1346" s="232"/>
      <c r="L1346" s="233"/>
      <c r="M1346" s="275"/>
      <c r="N1346" s="275"/>
    </row>
    <row r="1347" spans="1:14" x14ac:dyDescent="0.25">
      <c r="F1347" s="232"/>
      <c r="L1347" s="233"/>
      <c r="M1347" s="275"/>
      <c r="N1347" s="275"/>
    </row>
    <row r="1348" spans="1:14" x14ac:dyDescent="0.25">
      <c r="A1348" s="224">
        <v>13</v>
      </c>
      <c r="B1348" s="224">
        <v>9972</v>
      </c>
      <c r="C1348" s="224">
        <v>1</v>
      </c>
      <c r="D1348" s="224">
        <v>1</v>
      </c>
      <c r="E1348" s="224">
        <v>112</v>
      </c>
      <c r="F1348" s="232"/>
      <c r="L1348" s="233"/>
      <c r="M1348" s="275"/>
      <c r="N1348" s="275"/>
    </row>
    <row r="1349" spans="1:14" x14ac:dyDescent="0.25">
      <c r="A1349" s="224">
        <v>9</v>
      </c>
      <c r="B1349" s="224">
        <v>6695</v>
      </c>
      <c r="C1349" s="224">
        <v>1</v>
      </c>
      <c r="D1349" s="224">
        <v>1</v>
      </c>
      <c r="E1349" s="224">
        <v>112</v>
      </c>
      <c r="F1349" s="232"/>
      <c r="G1349" s="231">
        <v>66</v>
      </c>
      <c r="L1349" s="233"/>
      <c r="M1349" s="275"/>
      <c r="N1349" s="275"/>
    </row>
    <row r="1350" spans="1:14" x14ac:dyDescent="0.25">
      <c r="F1350" s="232"/>
      <c r="L1350" s="233"/>
      <c r="M1350" s="275"/>
      <c r="N1350" s="275"/>
    </row>
    <row r="1351" spans="1:14" x14ac:dyDescent="0.25">
      <c r="A1351" s="224">
        <v>10</v>
      </c>
      <c r="B1351" s="224">
        <v>9969</v>
      </c>
      <c r="C1351" s="224">
        <v>1</v>
      </c>
      <c r="D1351" s="224">
        <v>1</v>
      </c>
      <c r="E1351" s="224">
        <v>112</v>
      </c>
      <c r="F1351" s="232"/>
      <c r="L1351" s="233"/>
      <c r="M1351" s="275"/>
      <c r="N1351" s="275"/>
    </row>
    <row r="1352" spans="1:14" x14ac:dyDescent="0.25">
      <c r="F1352" s="232"/>
      <c r="L1352" s="233"/>
      <c r="M1352" s="275"/>
      <c r="N1352" s="275"/>
    </row>
    <row r="1353" spans="1:14" x14ac:dyDescent="0.25">
      <c r="A1353" s="224">
        <v>11</v>
      </c>
      <c r="B1353" s="224">
        <v>9970</v>
      </c>
      <c r="C1353" s="224">
        <v>1</v>
      </c>
      <c r="D1353" s="224">
        <v>1</v>
      </c>
      <c r="E1353" s="224">
        <v>112</v>
      </c>
      <c r="F1353" s="232"/>
      <c r="L1353" s="233"/>
      <c r="M1353" s="275"/>
      <c r="N1353" s="275"/>
    </row>
    <row r="1354" spans="1:14" x14ac:dyDescent="0.25">
      <c r="F1354" s="232"/>
      <c r="L1354" s="233"/>
      <c r="M1354" s="275"/>
      <c r="N1354" s="275"/>
    </row>
    <row r="1355" spans="1:14" x14ac:dyDescent="0.25">
      <c r="A1355" s="224">
        <v>9</v>
      </c>
      <c r="B1355" s="224">
        <v>6695</v>
      </c>
      <c r="C1355" s="224">
        <v>1</v>
      </c>
      <c r="D1355" s="224">
        <v>1</v>
      </c>
      <c r="E1355" s="224">
        <v>112</v>
      </c>
      <c r="F1355" s="232"/>
      <c r="G1355" s="231">
        <v>66</v>
      </c>
      <c r="L1355" s="233"/>
      <c r="M1355" s="275"/>
      <c r="N1355" s="275"/>
    </row>
    <row r="1356" spans="1:14" x14ac:dyDescent="0.25">
      <c r="F1356" s="232"/>
      <c r="L1356" s="233"/>
      <c r="M1356" s="275"/>
      <c r="N1356" s="275"/>
    </row>
    <row r="1357" spans="1:14" x14ac:dyDescent="0.25">
      <c r="A1357" s="224">
        <v>10</v>
      </c>
      <c r="B1357" s="224">
        <v>9969</v>
      </c>
      <c r="C1357" s="224">
        <v>1</v>
      </c>
      <c r="D1357" s="224">
        <v>1</v>
      </c>
      <c r="E1357" s="224">
        <v>112</v>
      </c>
      <c r="F1357" s="232"/>
      <c r="L1357" s="233"/>
      <c r="M1357" s="275"/>
      <c r="N1357" s="275"/>
    </row>
    <row r="1358" spans="1:14" x14ac:dyDescent="0.25">
      <c r="F1358" s="232"/>
      <c r="L1358" s="233"/>
      <c r="M1358" s="275"/>
      <c r="N1358" s="275"/>
    </row>
    <row r="1359" spans="1:14" x14ac:dyDescent="0.25">
      <c r="A1359" s="224">
        <v>11</v>
      </c>
      <c r="B1359" s="224">
        <v>9970</v>
      </c>
      <c r="C1359" s="224">
        <v>1</v>
      </c>
      <c r="D1359" s="224">
        <v>1</v>
      </c>
      <c r="E1359" s="224">
        <v>112</v>
      </c>
      <c r="F1359" s="232"/>
      <c r="L1359" s="233"/>
      <c r="M1359" s="275"/>
      <c r="N1359" s="275"/>
    </row>
    <row r="1360" spans="1:14" x14ac:dyDescent="0.25">
      <c r="F1360" s="232"/>
      <c r="L1360" s="233"/>
      <c r="M1360" s="275"/>
      <c r="N1360" s="275"/>
    </row>
    <row r="1361" spans="1:16" x14ac:dyDescent="0.25">
      <c r="A1361" s="224">
        <v>12</v>
      </c>
      <c r="B1361" s="224">
        <v>9971</v>
      </c>
      <c r="C1361" s="224">
        <v>1</v>
      </c>
      <c r="D1361" s="224">
        <v>1</v>
      </c>
      <c r="E1361" s="224">
        <v>112</v>
      </c>
      <c r="F1361" s="232"/>
      <c r="L1361" s="233"/>
      <c r="M1361" s="275"/>
      <c r="N1361" s="275"/>
    </row>
    <row r="1362" spans="1:16" x14ac:dyDescent="0.25">
      <c r="F1362" s="232"/>
      <c r="L1362" s="233"/>
      <c r="M1362" s="275"/>
      <c r="N1362" s="275"/>
    </row>
    <row r="1363" spans="1:16" x14ac:dyDescent="0.25">
      <c r="A1363" s="224">
        <v>9</v>
      </c>
      <c r="B1363" s="224">
        <v>6695</v>
      </c>
      <c r="C1363" s="224">
        <v>1</v>
      </c>
      <c r="D1363" s="224">
        <v>1</v>
      </c>
      <c r="E1363" s="224">
        <v>112</v>
      </c>
      <c r="F1363" s="232"/>
      <c r="G1363" s="231">
        <v>66</v>
      </c>
      <c r="L1363" s="233"/>
      <c r="M1363" s="275"/>
      <c r="N1363" s="275"/>
    </row>
    <row r="1364" spans="1:16" x14ac:dyDescent="0.25">
      <c r="F1364" s="232"/>
      <c r="L1364" s="233"/>
      <c r="M1364" s="275"/>
      <c r="N1364" s="275"/>
    </row>
    <row r="1365" spans="1:16" x14ac:dyDescent="0.25">
      <c r="A1365" s="224">
        <v>10</v>
      </c>
      <c r="B1365" s="224">
        <v>9969</v>
      </c>
      <c r="C1365" s="224">
        <v>1</v>
      </c>
      <c r="D1365" s="224">
        <v>1</v>
      </c>
      <c r="E1365" s="224">
        <v>112</v>
      </c>
      <c r="F1365" s="232"/>
      <c r="L1365" s="233"/>
      <c r="M1365" s="275"/>
      <c r="N1365" s="275"/>
    </row>
    <row r="1366" spans="1:16" x14ac:dyDescent="0.25">
      <c r="F1366" s="232"/>
      <c r="L1366" s="233"/>
      <c r="M1366" s="275"/>
      <c r="N1366" s="275"/>
    </row>
    <row r="1367" spans="1:16" x14ac:dyDescent="0.25">
      <c r="F1367" s="232"/>
      <c r="L1367" s="233"/>
      <c r="M1367" s="275"/>
      <c r="N1367" s="275"/>
    </row>
    <row r="1368" spans="1:16" s="242" customFormat="1" x14ac:dyDescent="0.25">
      <c r="A1368" s="236"/>
      <c r="B1368" s="236"/>
      <c r="C1368" s="236"/>
      <c r="D1368" s="236"/>
      <c r="E1368" s="236"/>
      <c r="F1368" s="237"/>
      <c r="G1368" s="238"/>
      <c r="H1368" s="238"/>
      <c r="I1368" s="238"/>
      <c r="J1368" s="211" t="s">
        <v>2139</v>
      </c>
      <c r="K1368" s="239"/>
      <c r="L1368" s="228"/>
      <c r="M1368" s="300"/>
      <c r="N1368" s="300"/>
      <c r="O1368" s="240"/>
      <c r="P1368" s="322"/>
    </row>
    <row r="1370" spans="1:16" x14ac:dyDescent="0.25">
      <c r="F1370" s="225"/>
      <c r="G1370" s="226"/>
      <c r="H1370" s="226"/>
      <c r="I1370" s="227"/>
      <c r="J1370" s="206"/>
      <c r="K1370" s="226"/>
      <c r="L1370" s="228"/>
      <c r="M1370" s="314"/>
      <c r="N1370" s="300"/>
      <c r="O1370" s="229"/>
      <c r="P1370" s="320"/>
    </row>
    <row r="1371" spans="1:16" x14ac:dyDescent="0.25">
      <c r="A1371" s="224">
        <v>393</v>
      </c>
      <c r="B1371" s="224">
        <v>1256</v>
      </c>
      <c r="C1371" s="224">
        <v>1</v>
      </c>
      <c r="D1371" s="224">
        <v>9</v>
      </c>
      <c r="E1371" s="224">
        <v>147</v>
      </c>
      <c r="F1371" s="232"/>
      <c r="J1371" s="205" t="s">
        <v>2130</v>
      </c>
      <c r="L1371" s="233"/>
      <c r="M1371" s="275"/>
      <c r="N1371" s="275"/>
    </row>
    <row r="1372" spans="1:16" x14ac:dyDescent="0.25">
      <c r="F1372" s="232"/>
      <c r="J1372" s="205"/>
      <c r="L1372" s="233"/>
      <c r="M1372" s="275"/>
      <c r="N1372" s="275"/>
    </row>
    <row r="1373" spans="1:16" x14ac:dyDescent="0.25">
      <c r="A1373" s="224">
        <v>394</v>
      </c>
      <c r="B1373" s="224">
        <v>11017</v>
      </c>
      <c r="C1373" s="224">
        <v>1</v>
      </c>
      <c r="D1373" s="224">
        <v>9</v>
      </c>
      <c r="E1373" s="224">
        <v>147</v>
      </c>
      <c r="F1373" s="232"/>
      <c r="J1373" s="205" t="s">
        <v>1316</v>
      </c>
      <c r="L1373" s="233"/>
      <c r="M1373" s="275"/>
      <c r="N1373" s="275"/>
    </row>
    <row r="1374" spans="1:16" x14ac:dyDescent="0.25">
      <c r="F1374" s="232"/>
      <c r="J1374" s="205"/>
      <c r="L1374" s="233"/>
      <c r="M1374" s="275"/>
      <c r="N1374" s="275"/>
    </row>
    <row r="1375" spans="1:16" x14ac:dyDescent="0.25">
      <c r="A1375" s="224">
        <v>395</v>
      </c>
      <c r="B1375" s="224">
        <v>1257</v>
      </c>
      <c r="C1375" s="224">
        <v>1</v>
      </c>
      <c r="D1375" s="224">
        <v>9</v>
      </c>
      <c r="E1375" s="224">
        <v>147</v>
      </c>
      <c r="F1375" s="232"/>
      <c r="J1375" s="205" t="s">
        <v>1650</v>
      </c>
      <c r="L1375" s="233"/>
      <c r="M1375" s="275"/>
      <c r="N1375" s="275"/>
    </row>
    <row r="1376" spans="1:16" x14ac:dyDescent="0.25">
      <c r="F1376" s="232"/>
      <c r="J1376" s="205"/>
      <c r="L1376" s="233"/>
      <c r="M1376" s="275"/>
      <c r="N1376" s="275"/>
    </row>
    <row r="1377" spans="1:14" x14ac:dyDescent="0.25">
      <c r="A1377" s="224">
        <v>396</v>
      </c>
      <c r="B1377" s="224">
        <v>4310</v>
      </c>
      <c r="C1377" s="224">
        <v>1</v>
      </c>
      <c r="D1377" s="224">
        <v>9</v>
      </c>
      <c r="E1377" s="224">
        <v>147</v>
      </c>
      <c r="F1377" s="232"/>
      <c r="J1377" s="205" t="s">
        <v>1651</v>
      </c>
      <c r="L1377" s="233"/>
      <c r="M1377" s="275"/>
      <c r="N1377" s="275"/>
    </row>
    <row r="1378" spans="1:14" x14ac:dyDescent="0.25">
      <c r="F1378" s="232"/>
      <c r="J1378" s="205"/>
      <c r="L1378" s="233"/>
      <c r="M1378" s="275"/>
      <c r="N1378" s="275"/>
    </row>
    <row r="1379" spans="1:14" x14ac:dyDescent="0.25">
      <c r="A1379" s="224">
        <v>397</v>
      </c>
      <c r="B1379" s="224">
        <v>4311</v>
      </c>
      <c r="C1379" s="224">
        <v>1</v>
      </c>
      <c r="D1379" s="224">
        <v>9</v>
      </c>
      <c r="E1379" s="224">
        <v>147</v>
      </c>
      <c r="F1379" s="232"/>
      <c r="J1379" s="205" t="s">
        <v>1319</v>
      </c>
      <c r="L1379" s="233"/>
      <c r="M1379" s="275"/>
      <c r="N1379" s="275"/>
    </row>
    <row r="1380" spans="1:14" x14ac:dyDescent="0.25">
      <c r="F1380" s="232"/>
      <c r="J1380" s="205"/>
      <c r="L1380" s="233"/>
      <c r="M1380" s="275"/>
      <c r="N1380" s="275"/>
    </row>
    <row r="1381" spans="1:14" ht="30" x14ac:dyDescent="0.25">
      <c r="A1381" s="224">
        <v>398</v>
      </c>
      <c r="B1381" s="224">
        <v>6944</v>
      </c>
      <c r="C1381" s="224">
        <v>1</v>
      </c>
      <c r="D1381" s="224">
        <v>9</v>
      </c>
      <c r="E1381" s="224">
        <v>147</v>
      </c>
      <c r="F1381" s="232"/>
      <c r="G1381" s="231">
        <v>19</v>
      </c>
      <c r="J1381" s="202" t="s">
        <v>1320</v>
      </c>
      <c r="L1381" s="233"/>
      <c r="M1381" s="275"/>
      <c r="N1381" s="275"/>
    </row>
    <row r="1382" spans="1:14" x14ac:dyDescent="0.25">
      <c r="F1382" s="232"/>
      <c r="J1382" s="205"/>
      <c r="L1382" s="233"/>
      <c r="M1382" s="275"/>
      <c r="N1382" s="275"/>
    </row>
    <row r="1383" spans="1:14" x14ac:dyDescent="0.25">
      <c r="A1383" s="224">
        <v>399</v>
      </c>
      <c r="B1383" s="224">
        <v>6945</v>
      </c>
      <c r="C1383" s="224">
        <v>1</v>
      </c>
      <c r="D1383" s="224">
        <v>9</v>
      </c>
      <c r="E1383" s="224">
        <v>147</v>
      </c>
      <c r="F1383" s="232"/>
      <c r="J1383" s="205" t="s">
        <v>1321</v>
      </c>
      <c r="L1383" s="233"/>
      <c r="M1383" s="275"/>
      <c r="N1383" s="275"/>
    </row>
    <row r="1384" spans="1:14" x14ac:dyDescent="0.25">
      <c r="F1384" s="232"/>
      <c r="L1384" s="233"/>
      <c r="M1384" s="275"/>
      <c r="N1384" s="275"/>
    </row>
    <row r="1385" spans="1:14" x14ac:dyDescent="0.25">
      <c r="A1385" s="224">
        <v>400</v>
      </c>
      <c r="B1385" s="224">
        <v>8115</v>
      </c>
      <c r="C1385" s="224">
        <v>1</v>
      </c>
      <c r="D1385" s="224">
        <v>9</v>
      </c>
      <c r="E1385" s="224">
        <v>147</v>
      </c>
      <c r="F1385" s="232"/>
      <c r="G1385" s="231">
        <v>96</v>
      </c>
      <c r="J1385" s="202" t="s">
        <v>1652</v>
      </c>
      <c r="L1385" s="233"/>
      <c r="M1385" s="275"/>
      <c r="N1385" s="275"/>
    </row>
    <row r="1386" spans="1:14" x14ac:dyDescent="0.25">
      <c r="F1386" s="232"/>
      <c r="L1386" s="233"/>
      <c r="M1386" s="275"/>
      <c r="N1386" s="275"/>
    </row>
    <row r="1387" spans="1:14" ht="120" x14ac:dyDescent="0.25">
      <c r="A1387" s="224">
        <v>401</v>
      </c>
      <c r="B1387" s="224">
        <v>8116</v>
      </c>
      <c r="C1387" s="224">
        <v>1</v>
      </c>
      <c r="D1387" s="224">
        <v>9</v>
      </c>
      <c r="E1387" s="224">
        <v>147</v>
      </c>
      <c r="F1387" s="232"/>
      <c r="G1387" s="231">
        <v>96</v>
      </c>
      <c r="J1387" s="202" t="s">
        <v>1653</v>
      </c>
      <c r="L1387" s="233"/>
      <c r="M1387" s="275"/>
      <c r="N1387" s="275"/>
    </row>
    <row r="1388" spans="1:14" x14ac:dyDescent="0.25">
      <c r="F1388" s="232"/>
      <c r="L1388" s="233"/>
      <c r="M1388" s="275"/>
      <c r="N1388" s="275"/>
    </row>
    <row r="1389" spans="1:14" x14ac:dyDescent="0.25">
      <c r="A1389" s="224">
        <v>402</v>
      </c>
      <c r="B1389" s="224">
        <v>8117</v>
      </c>
      <c r="C1389" s="224">
        <v>1</v>
      </c>
      <c r="D1389" s="224">
        <v>9</v>
      </c>
      <c r="E1389" s="224">
        <v>147</v>
      </c>
      <c r="F1389" s="232"/>
      <c r="G1389" s="231">
        <v>96</v>
      </c>
      <c r="J1389" s="202" t="s">
        <v>1583</v>
      </c>
      <c r="L1389" s="233"/>
      <c r="M1389" s="275"/>
      <c r="N1389" s="275"/>
    </row>
    <row r="1390" spans="1:14" x14ac:dyDescent="0.25">
      <c r="F1390" s="232"/>
      <c r="L1390" s="233"/>
      <c r="M1390" s="275"/>
      <c r="N1390" s="275"/>
    </row>
    <row r="1391" spans="1:14" ht="45" x14ac:dyDescent="0.25">
      <c r="A1391" s="224">
        <v>403</v>
      </c>
      <c r="B1391" s="224">
        <v>8118</v>
      </c>
      <c r="C1391" s="224">
        <v>1</v>
      </c>
      <c r="D1391" s="224">
        <v>9</v>
      </c>
      <c r="E1391" s="224">
        <v>147</v>
      </c>
      <c r="F1391" s="232"/>
      <c r="J1391" s="202" t="s">
        <v>1584</v>
      </c>
      <c r="L1391" s="233"/>
      <c r="M1391" s="275"/>
      <c r="N1391" s="275"/>
    </row>
    <row r="1392" spans="1:14" x14ac:dyDescent="0.25">
      <c r="F1392" s="232"/>
      <c r="L1392" s="233"/>
      <c r="M1392" s="275"/>
      <c r="N1392" s="275"/>
    </row>
    <row r="1393" spans="1:16" ht="60" x14ac:dyDescent="0.25">
      <c r="A1393" s="224">
        <v>404</v>
      </c>
      <c r="B1393" s="224">
        <v>8119</v>
      </c>
      <c r="C1393" s="224">
        <v>1</v>
      </c>
      <c r="D1393" s="224">
        <v>9</v>
      </c>
      <c r="E1393" s="224">
        <v>147</v>
      </c>
      <c r="F1393" s="232"/>
      <c r="G1393" s="231">
        <v>96</v>
      </c>
      <c r="J1393" s="202" t="s">
        <v>1654</v>
      </c>
      <c r="L1393" s="233"/>
      <c r="M1393" s="275"/>
      <c r="N1393" s="275"/>
    </row>
    <row r="1394" spans="1:16" x14ac:dyDescent="0.25">
      <c r="F1394" s="232"/>
      <c r="L1394" s="233"/>
      <c r="M1394" s="275"/>
      <c r="N1394" s="275"/>
    </row>
    <row r="1395" spans="1:16" ht="30" x14ac:dyDescent="0.25">
      <c r="A1395" s="224">
        <v>405</v>
      </c>
      <c r="B1395" s="224">
        <v>8120</v>
      </c>
      <c r="C1395" s="224">
        <v>1</v>
      </c>
      <c r="D1395" s="224">
        <v>9</v>
      </c>
      <c r="E1395" s="224">
        <v>147</v>
      </c>
      <c r="F1395" s="232"/>
      <c r="G1395" s="231">
        <v>96</v>
      </c>
      <c r="J1395" s="202" t="s">
        <v>1590</v>
      </c>
      <c r="L1395" s="233"/>
      <c r="M1395" s="275"/>
      <c r="N1395" s="275"/>
    </row>
    <row r="1396" spans="1:16" x14ac:dyDescent="0.25">
      <c r="F1396" s="232"/>
      <c r="L1396" s="233"/>
      <c r="M1396" s="275"/>
      <c r="N1396" s="275"/>
    </row>
    <row r="1397" spans="1:16" s="242" customFormat="1" x14ac:dyDescent="0.25">
      <c r="A1397" s="236"/>
      <c r="B1397" s="236"/>
      <c r="C1397" s="236"/>
      <c r="D1397" s="236"/>
      <c r="E1397" s="236"/>
      <c r="F1397" s="237"/>
      <c r="G1397" s="238"/>
      <c r="H1397" s="238"/>
      <c r="I1397" s="238"/>
      <c r="J1397" s="211" t="s">
        <v>2132</v>
      </c>
      <c r="K1397" s="239"/>
      <c r="L1397" s="228"/>
      <c r="M1397" s="300"/>
      <c r="N1397" s="300"/>
      <c r="O1397" s="240"/>
      <c r="P1397" s="322"/>
    </row>
    <row r="1400" spans="1:16" x14ac:dyDescent="0.25">
      <c r="F1400" s="225"/>
      <c r="G1400" s="226"/>
      <c r="H1400" s="226"/>
      <c r="I1400" s="227"/>
      <c r="J1400" s="206"/>
      <c r="K1400" s="226"/>
      <c r="L1400" s="228"/>
      <c r="M1400" s="314"/>
      <c r="N1400" s="300"/>
      <c r="O1400" s="229"/>
      <c r="P1400" s="320"/>
    </row>
    <row r="1401" spans="1:16" x14ac:dyDescent="0.25">
      <c r="A1401" s="224">
        <v>406</v>
      </c>
      <c r="B1401" s="224">
        <v>8121</v>
      </c>
      <c r="C1401" s="224">
        <v>1</v>
      </c>
      <c r="D1401" s="224">
        <v>9</v>
      </c>
      <c r="E1401" s="224">
        <v>148</v>
      </c>
      <c r="F1401" s="232"/>
      <c r="J1401" s="202" t="s">
        <v>1655</v>
      </c>
      <c r="L1401" s="233"/>
      <c r="M1401" s="275"/>
      <c r="N1401" s="275"/>
    </row>
    <row r="1402" spans="1:16" x14ac:dyDescent="0.25">
      <c r="F1402" s="232"/>
      <c r="L1402" s="233"/>
      <c r="M1402" s="275"/>
      <c r="N1402" s="275"/>
    </row>
    <row r="1403" spans="1:16" ht="45" x14ac:dyDescent="0.25">
      <c r="A1403" s="224">
        <v>407</v>
      </c>
      <c r="B1403" s="224">
        <v>8122</v>
      </c>
      <c r="C1403" s="224">
        <v>1</v>
      </c>
      <c r="D1403" s="224">
        <v>9</v>
      </c>
      <c r="E1403" s="224">
        <v>148</v>
      </c>
      <c r="F1403" s="232"/>
      <c r="J1403" s="202" t="s">
        <v>1656</v>
      </c>
      <c r="L1403" s="233"/>
      <c r="M1403" s="275"/>
      <c r="N1403" s="275"/>
    </row>
    <row r="1404" spans="1:16" x14ac:dyDescent="0.25">
      <c r="F1404" s="232"/>
      <c r="L1404" s="233"/>
      <c r="M1404" s="275"/>
      <c r="N1404" s="275"/>
    </row>
    <row r="1405" spans="1:16" ht="30" x14ac:dyDescent="0.25">
      <c r="A1405" s="224">
        <v>408</v>
      </c>
      <c r="B1405" s="224">
        <v>8123</v>
      </c>
      <c r="C1405" s="224">
        <v>1</v>
      </c>
      <c r="D1405" s="224">
        <v>9</v>
      </c>
      <c r="E1405" s="224">
        <v>148</v>
      </c>
      <c r="F1405" s="232"/>
      <c r="J1405" s="202" t="s">
        <v>1657</v>
      </c>
      <c r="L1405" s="233"/>
      <c r="M1405" s="275"/>
      <c r="N1405" s="275"/>
    </row>
    <row r="1406" spans="1:16" x14ac:dyDescent="0.25">
      <c r="F1406" s="232"/>
      <c r="L1406" s="233"/>
      <c r="M1406" s="275"/>
      <c r="N1406" s="275"/>
    </row>
    <row r="1407" spans="1:16" ht="30" x14ac:dyDescent="0.25">
      <c r="A1407" s="224">
        <v>409</v>
      </c>
      <c r="B1407" s="224">
        <v>8124</v>
      </c>
      <c r="C1407" s="224">
        <v>1</v>
      </c>
      <c r="D1407" s="224">
        <v>9</v>
      </c>
      <c r="E1407" s="224">
        <v>148</v>
      </c>
      <c r="F1407" s="232"/>
      <c r="J1407" s="202" t="s">
        <v>1658</v>
      </c>
      <c r="L1407" s="233"/>
      <c r="M1407" s="275"/>
      <c r="N1407" s="275"/>
    </row>
    <row r="1408" spans="1:16" x14ac:dyDescent="0.25">
      <c r="F1408" s="232"/>
      <c r="L1408" s="233"/>
      <c r="M1408" s="275"/>
      <c r="N1408" s="275"/>
    </row>
    <row r="1409" spans="1:19" x14ac:dyDescent="0.25">
      <c r="A1409" s="224">
        <v>410</v>
      </c>
      <c r="B1409" s="224">
        <v>8125</v>
      </c>
      <c r="C1409" s="224">
        <v>1</v>
      </c>
      <c r="D1409" s="224">
        <v>9</v>
      </c>
      <c r="E1409" s="224">
        <v>148</v>
      </c>
      <c r="F1409" s="232"/>
      <c r="J1409" s="202" t="s">
        <v>1659</v>
      </c>
      <c r="L1409" s="233"/>
      <c r="M1409" s="275"/>
      <c r="N1409" s="275"/>
    </row>
    <row r="1410" spans="1:19" x14ac:dyDescent="0.25">
      <c r="F1410" s="232"/>
      <c r="L1410" s="233"/>
      <c r="M1410" s="275"/>
      <c r="N1410" s="275"/>
    </row>
    <row r="1411" spans="1:19" ht="75" x14ac:dyDescent="0.25">
      <c r="A1411" s="224">
        <v>411</v>
      </c>
      <c r="B1411" s="224">
        <v>8126</v>
      </c>
      <c r="C1411" s="224">
        <v>1</v>
      </c>
      <c r="D1411" s="224">
        <v>9</v>
      </c>
      <c r="E1411" s="224">
        <v>148</v>
      </c>
      <c r="F1411" s="232"/>
      <c r="J1411" s="202" t="s">
        <v>1660</v>
      </c>
      <c r="L1411" s="233"/>
      <c r="M1411" s="275"/>
      <c r="N1411" s="275"/>
    </row>
    <row r="1412" spans="1:19" x14ac:dyDescent="0.25">
      <c r="F1412" s="232"/>
      <c r="L1412" s="233"/>
      <c r="M1412" s="275"/>
      <c r="N1412" s="275"/>
    </row>
    <row r="1413" spans="1:19" ht="45" x14ac:dyDescent="0.25">
      <c r="A1413" s="224">
        <v>412</v>
      </c>
      <c r="B1413" s="224">
        <v>8127</v>
      </c>
      <c r="C1413" s="224">
        <v>1</v>
      </c>
      <c r="D1413" s="224">
        <v>9</v>
      </c>
      <c r="E1413" s="224">
        <v>148</v>
      </c>
      <c r="F1413" s="232"/>
      <c r="J1413" s="202" t="s">
        <v>1661</v>
      </c>
      <c r="L1413" s="233"/>
      <c r="M1413" s="275"/>
      <c r="N1413" s="275"/>
    </row>
    <row r="1414" spans="1:19" x14ac:dyDescent="0.25">
      <c r="F1414" s="232"/>
      <c r="L1414" s="233"/>
      <c r="M1414" s="275"/>
      <c r="N1414" s="275"/>
    </row>
    <row r="1415" spans="1:19" ht="30" x14ac:dyDescent="0.25">
      <c r="A1415" s="224">
        <v>413</v>
      </c>
      <c r="B1415" s="224">
        <v>8128</v>
      </c>
      <c r="C1415" s="224">
        <v>1</v>
      </c>
      <c r="D1415" s="224">
        <v>9</v>
      </c>
      <c r="E1415" s="224">
        <v>148</v>
      </c>
      <c r="F1415" s="232"/>
      <c r="J1415" s="202" t="s">
        <v>1662</v>
      </c>
      <c r="L1415" s="233"/>
      <c r="M1415" s="275"/>
      <c r="N1415" s="275"/>
    </row>
    <row r="1416" spans="1:19" x14ac:dyDescent="0.25">
      <c r="F1416" s="232"/>
      <c r="L1416" s="233"/>
      <c r="M1416" s="275"/>
      <c r="N1416" s="275"/>
    </row>
    <row r="1417" spans="1:19" x14ac:dyDescent="0.25">
      <c r="A1417" s="224">
        <v>414</v>
      </c>
      <c r="B1417" s="224">
        <v>8140</v>
      </c>
      <c r="C1417" s="224">
        <v>1</v>
      </c>
      <c r="D1417" s="224">
        <v>9</v>
      </c>
      <c r="E1417" s="224">
        <v>148</v>
      </c>
      <c r="F1417" s="232"/>
      <c r="G1417" s="231">
        <v>77</v>
      </c>
      <c r="J1417" s="202" t="s">
        <v>1663</v>
      </c>
      <c r="L1417" s="233"/>
      <c r="M1417" s="275"/>
      <c r="N1417" s="275"/>
    </row>
    <row r="1418" spans="1:19" x14ac:dyDescent="0.25">
      <c r="F1418" s="232"/>
      <c r="L1418" s="233"/>
      <c r="M1418" s="275"/>
      <c r="N1418" s="275"/>
    </row>
    <row r="1419" spans="1:19" ht="45" x14ac:dyDescent="0.25">
      <c r="A1419" s="224">
        <v>415</v>
      </c>
      <c r="B1419" s="224">
        <v>8141</v>
      </c>
      <c r="C1419" s="224">
        <v>1</v>
      </c>
      <c r="D1419" s="224">
        <v>9</v>
      </c>
      <c r="E1419" s="224">
        <v>148</v>
      </c>
      <c r="F1419" s="232"/>
      <c r="G1419" s="231">
        <v>77</v>
      </c>
      <c r="J1419" s="202" t="s">
        <v>1664</v>
      </c>
      <c r="L1419" s="233"/>
      <c r="M1419" s="275"/>
      <c r="N1419" s="275"/>
    </row>
    <row r="1420" spans="1:19" x14ac:dyDescent="0.25">
      <c r="F1420" s="232"/>
      <c r="L1420" s="233"/>
      <c r="M1420" s="275"/>
      <c r="N1420" s="275"/>
    </row>
    <row r="1421" spans="1:19" x14ac:dyDescent="0.25">
      <c r="A1421" s="224">
        <v>416</v>
      </c>
      <c r="B1421" s="224">
        <v>11118</v>
      </c>
      <c r="C1421" s="224">
        <v>1</v>
      </c>
      <c r="D1421" s="224">
        <v>9</v>
      </c>
      <c r="E1421" s="224">
        <v>148</v>
      </c>
      <c r="F1421" s="232"/>
      <c r="J1421" s="205" t="s">
        <v>1665</v>
      </c>
      <c r="L1421" s="233"/>
      <c r="M1421" s="275"/>
      <c r="N1421" s="275"/>
    </row>
    <row r="1422" spans="1:19" x14ac:dyDescent="0.25">
      <c r="F1422" s="232"/>
      <c r="L1422" s="233"/>
      <c r="M1422" s="275"/>
      <c r="N1422" s="275"/>
    </row>
    <row r="1423" spans="1:19" x14ac:dyDescent="0.25">
      <c r="A1423" s="224">
        <v>417</v>
      </c>
      <c r="B1423" s="224">
        <v>11120</v>
      </c>
      <c r="C1423" s="224">
        <v>1</v>
      </c>
      <c r="D1423" s="224">
        <v>9</v>
      </c>
      <c r="E1423" s="224">
        <v>148</v>
      </c>
      <c r="F1423" s="232"/>
      <c r="J1423" s="202" t="s">
        <v>1666</v>
      </c>
      <c r="L1423" s="233"/>
      <c r="M1423" s="275"/>
      <c r="N1423" s="275"/>
    </row>
    <row r="1424" spans="1:19" x14ac:dyDescent="0.25">
      <c r="F1424" s="232"/>
      <c r="L1424" s="233"/>
      <c r="M1424" s="275"/>
      <c r="N1424" s="275"/>
      <c r="S1424" s="275"/>
    </row>
    <row r="1425" spans="1:16" x14ac:dyDescent="0.25">
      <c r="A1425" s="224">
        <v>418</v>
      </c>
      <c r="B1425" s="224">
        <v>11122</v>
      </c>
      <c r="C1425" s="224">
        <v>1</v>
      </c>
      <c r="D1425" s="224">
        <v>9</v>
      </c>
      <c r="E1425" s="224">
        <v>148</v>
      </c>
      <c r="F1425" s="232">
        <v>1</v>
      </c>
      <c r="J1425" s="202" t="s">
        <v>1667</v>
      </c>
      <c r="L1425" s="233" t="s">
        <v>75</v>
      </c>
      <c r="M1425" s="275">
        <v>1</v>
      </c>
      <c r="N1425" s="275"/>
    </row>
    <row r="1426" spans="1:16" x14ac:dyDescent="0.25">
      <c r="F1426" s="232"/>
      <c r="L1426" s="233"/>
      <c r="M1426" s="275"/>
      <c r="N1426" s="275"/>
    </row>
    <row r="1427" spans="1:16" x14ac:dyDescent="0.25">
      <c r="A1427" s="224">
        <v>419</v>
      </c>
      <c r="B1427" s="224">
        <v>12442</v>
      </c>
      <c r="C1427" s="224">
        <v>1</v>
      </c>
      <c r="D1427" s="224">
        <v>9</v>
      </c>
      <c r="E1427" s="224">
        <v>148</v>
      </c>
      <c r="F1427" s="232">
        <v>2</v>
      </c>
      <c r="J1427" s="202" t="s">
        <v>1668</v>
      </c>
      <c r="L1427" s="233" t="s">
        <v>75</v>
      </c>
      <c r="M1427" s="275">
        <v>1</v>
      </c>
      <c r="N1427" s="275"/>
    </row>
    <row r="1428" spans="1:16" x14ac:dyDescent="0.25">
      <c r="F1428" s="232"/>
      <c r="L1428" s="233"/>
      <c r="M1428" s="275"/>
      <c r="N1428" s="275"/>
    </row>
    <row r="1429" spans="1:16" x14ac:dyDescent="0.25">
      <c r="A1429" s="224">
        <v>420</v>
      </c>
      <c r="B1429" s="224">
        <v>12443</v>
      </c>
      <c r="C1429" s="224">
        <v>1</v>
      </c>
      <c r="D1429" s="224">
        <v>9</v>
      </c>
      <c r="E1429" s="224">
        <v>148</v>
      </c>
      <c r="F1429" s="232">
        <v>3</v>
      </c>
      <c r="J1429" s="202" t="s">
        <v>1669</v>
      </c>
      <c r="L1429" s="233" t="s">
        <v>75</v>
      </c>
      <c r="M1429" s="275">
        <v>1</v>
      </c>
      <c r="N1429" s="275"/>
    </row>
    <row r="1430" spans="1:16" x14ac:dyDescent="0.25">
      <c r="F1430" s="232"/>
      <c r="L1430" s="233"/>
      <c r="M1430" s="275"/>
      <c r="N1430" s="275"/>
    </row>
    <row r="1431" spans="1:16" x14ac:dyDescent="0.25">
      <c r="F1431" s="232"/>
      <c r="L1431" s="233"/>
      <c r="M1431" s="275"/>
      <c r="N1431" s="275"/>
    </row>
    <row r="1432" spans="1:16" x14ac:dyDescent="0.25">
      <c r="F1432" s="232"/>
      <c r="L1432" s="233"/>
      <c r="M1432" s="275"/>
      <c r="N1432" s="275"/>
    </row>
    <row r="1433" spans="1:16" s="242" customFormat="1" x14ac:dyDescent="0.25">
      <c r="A1433" s="236"/>
      <c r="B1433" s="236"/>
      <c r="C1433" s="236"/>
      <c r="D1433" s="236"/>
      <c r="E1433" s="236"/>
      <c r="F1433" s="237"/>
      <c r="G1433" s="238"/>
      <c r="H1433" s="238"/>
      <c r="I1433" s="238"/>
      <c r="J1433" s="211" t="s">
        <v>2132</v>
      </c>
      <c r="K1433" s="239"/>
      <c r="L1433" s="228"/>
      <c r="M1433" s="300"/>
      <c r="N1433" s="300"/>
      <c r="O1433" s="240"/>
      <c r="P1433" s="322"/>
    </row>
    <row r="1435" spans="1:16" x14ac:dyDescent="0.25">
      <c r="F1435" s="225"/>
      <c r="G1435" s="226"/>
      <c r="H1435" s="226"/>
      <c r="I1435" s="227"/>
      <c r="J1435" s="206"/>
      <c r="K1435" s="226"/>
      <c r="L1435" s="228"/>
      <c r="M1435" s="314"/>
      <c r="N1435" s="300"/>
      <c r="O1435" s="229"/>
      <c r="P1435" s="320"/>
    </row>
    <row r="1436" spans="1:16" x14ac:dyDescent="0.25">
      <c r="A1436" s="224">
        <v>421</v>
      </c>
      <c r="B1436" s="224">
        <v>12454</v>
      </c>
      <c r="C1436" s="224">
        <v>1</v>
      </c>
      <c r="D1436" s="224">
        <v>9</v>
      </c>
      <c r="E1436" s="224">
        <v>148</v>
      </c>
      <c r="F1436" s="232"/>
      <c r="G1436" s="231">
        <v>209</v>
      </c>
      <c r="J1436" s="205" t="s">
        <v>1670</v>
      </c>
      <c r="L1436" s="233"/>
      <c r="M1436" s="275"/>
      <c r="N1436" s="275"/>
    </row>
    <row r="1437" spans="1:16" x14ac:dyDescent="0.25">
      <c r="F1437" s="232"/>
      <c r="L1437" s="233"/>
      <c r="M1437" s="275"/>
      <c r="N1437" s="275"/>
    </row>
    <row r="1438" spans="1:16" x14ac:dyDescent="0.25">
      <c r="A1438" s="224">
        <v>422</v>
      </c>
      <c r="B1438" s="224">
        <v>12455</v>
      </c>
      <c r="C1438" s="224">
        <v>1</v>
      </c>
      <c r="D1438" s="224">
        <v>9</v>
      </c>
      <c r="E1438" s="224">
        <v>148</v>
      </c>
      <c r="F1438" s="232"/>
      <c r="J1438" s="205" t="s">
        <v>1321</v>
      </c>
      <c r="L1438" s="233"/>
      <c r="M1438" s="275"/>
      <c r="N1438" s="275"/>
    </row>
    <row r="1439" spans="1:16" x14ac:dyDescent="0.25">
      <c r="F1439" s="232"/>
      <c r="L1439" s="233"/>
      <c r="M1439" s="275"/>
      <c r="N1439" s="275"/>
    </row>
    <row r="1440" spans="1:16" ht="30" x14ac:dyDescent="0.25">
      <c r="A1440" s="224">
        <v>423</v>
      </c>
      <c r="B1440" s="224">
        <v>12456</v>
      </c>
      <c r="C1440" s="224">
        <v>1</v>
      </c>
      <c r="D1440" s="224">
        <v>9</v>
      </c>
      <c r="E1440" s="224">
        <v>149</v>
      </c>
      <c r="F1440" s="232"/>
      <c r="G1440" s="231">
        <v>99</v>
      </c>
      <c r="J1440" s="202" t="s">
        <v>1671</v>
      </c>
      <c r="L1440" s="233"/>
      <c r="M1440" s="275"/>
      <c r="N1440" s="275"/>
    </row>
    <row r="1441" spans="1:14" x14ac:dyDescent="0.25">
      <c r="F1441" s="232"/>
      <c r="L1441" s="233"/>
      <c r="M1441" s="275"/>
      <c r="N1441" s="275"/>
    </row>
    <row r="1442" spans="1:14" ht="60" x14ac:dyDescent="0.25">
      <c r="A1442" s="224">
        <v>424</v>
      </c>
      <c r="B1442" s="224">
        <v>12457</v>
      </c>
      <c r="C1442" s="224">
        <v>1</v>
      </c>
      <c r="D1442" s="224">
        <v>9</v>
      </c>
      <c r="E1442" s="224">
        <v>149</v>
      </c>
      <c r="F1442" s="232"/>
      <c r="G1442" s="231">
        <v>99</v>
      </c>
      <c r="J1442" s="202" t="s">
        <v>1672</v>
      </c>
      <c r="L1442" s="233"/>
      <c r="M1442" s="275"/>
      <c r="N1442" s="275"/>
    </row>
    <row r="1443" spans="1:14" x14ac:dyDescent="0.25">
      <c r="F1443" s="232"/>
      <c r="L1443" s="233"/>
      <c r="M1443" s="275"/>
      <c r="N1443" s="275"/>
    </row>
    <row r="1444" spans="1:14" ht="60" x14ac:dyDescent="0.25">
      <c r="A1444" s="224">
        <v>425</v>
      </c>
      <c r="B1444" s="224">
        <v>12458</v>
      </c>
      <c r="C1444" s="224">
        <v>1</v>
      </c>
      <c r="D1444" s="224">
        <v>9</v>
      </c>
      <c r="E1444" s="224">
        <v>149</v>
      </c>
      <c r="F1444" s="232"/>
      <c r="G1444" s="231">
        <v>99</v>
      </c>
      <c r="J1444" s="202" t="s">
        <v>1673</v>
      </c>
      <c r="L1444" s="233"/>
      <c r="M1444" s="275"/>
      <c r="N1444" s="275"/>
    </row>
    <row r="1445" spans="1:14" x14ac:dyDescent="0.25">
      <c r="F1445" s="232"/>
      <c r="L1445" s="233"/>
      <c r="M1445" s="275"/>
      <c r="N1445" s="275"/>
    </row>
    <row r="1446" spans="1:14" ht="45" x14ac:dyDescent="0.25">
      <c r="A1446" s="224">
        <v>426</v>
      </c>
      <c r="B1446" s="224">
        <v>12459</v>
      </c>
      <c r="C1446" s="224">
        <v>1</v>
      </c>
      <c r="D1446" s="224">
        <v>9</v>
      </c>
      <c r="E1446" s="224">
        <v>149</v>
      </c>
      <c r="F1446" s="232"/>
      <c r="G1446" s="231">
        <v>100</v>
      </c>
      <c r="J1446" s="202" t="s">
        <v>1674</v>
      </c>
      <c r="L1446" s="233"/>
      <c r="M1446" s="275"/>
      <c r="N1446" s="275"/>
    </row>
    <row r="1447" spans="1:14" x14ac:dyDescent="0.25">
      <c r="F1447" s="232"/>
      <c r="L1447" s="233"/>
      <c r="M1447" s="275"/>
      <c r="N1447" s="275"/>
    </row>
    <row r="1448" spans="1:14" ht="45" x14ac:dyDescent="0.25">
      <c r="A1448" s="224">
        <v>427</v>
      </c>
      <c r="B1448" s="224">
        <v>12460</v>
      </c>
      <c r="C1448" s="224">
        <v>1</v>
      </c>
      <c r="D1448" s="224">
        <v>9</v>
      </c>
      <c r="E1448" s="224">
        <v>149</v>
      </c>
      <c r="F1448" s="232"/>
      <c r="G1448" s="231">
        <v>100</v>
      </c>
      <c r="J1448" s="202" t="s">
        <v>1675</v>
      </c>
      <c r="L1448" s="233"/>
      <c r="M1448" s="275"/>
      <c r="N1448" s="275"/>
    </row>
    <row r="1449" spans="1:14" x14ac:dyDescent="0.25">
      <c r="F1449" s="232"/>
      <c r="L1449" s="233"/>
      <c r="M1449" s="275"/>
      <c r="N1449" s="275"/>
    </row>
    <row r="1450" spans="1:14" ht="30" x14ac:dyDescent="0.25">
      <c r="A1450" s="224">
        <v>428</v>
      </c>
      <c r="B1450" s="224">
        <v>12461</v>
      </c>
      <c r="C1450" s="224">
        <v>1</v>
      </c>
      <c r="D1450" s="224">
        <v>9</v>
      </c>
      <c r="E1450" s="224">
        <v>149</v>
      </c>
      <c r="F1450" s="232"/>
      <c r="J1450" s="202" t="s">
        <v>1676</v>
      </c>
      <c r="L1450" s="233"/>
      <c r="M1450" s="275"/>
      <c r="N1450" s="275"/>
    </row>
    <row r="1451" spans="1:14" x14ac:dyDescent="0.25">
      <c r="F1451" s="232"/>
      <c r="L1451" s="233"/>
      <c r="M1451" s="275"/>
      <c r="N1451" s="275"/>
    </row>
    <row r="1452" spans="1:14" ht="45" x14ac:dyDescent="0.25">
      <c r="A1452" s="224">
        <v>429</v>
      </c>
      <c r="B1452" s="224">
        <v>12462</v>
      </c>
      <c r="C1452" s="224">
        <v>1</v>
      </c>
      <c r="D1452" s="224">
        <v>9</v>
      </c>
      <c r="E1452" s="224">
        <v>149</v>
      </c>
      <c r="F1452" s="232"/>
      <c r="G1452" s="231">
        <v>99</v>
      </c>
      <c r="J1452" s="202" t="s">
        <v>1677</v>
      </c>
      <c r="L1452" s="233"/>
      <c r="M1452" s="275"/>
      <c r="N1452" s="275"/>
    </row>
    <row r="1453" spans="1:14" x14ac:dyDescent="0.25">
      <c r="F1453" s="232"/>
      <c r="L1453" s="233"/>
      <c r="M1453" s="275"/>
      <c r="N1453" s="275"/>
    </row>
    <row r="1454" spans="1:14" x14ac:dyDescent="0.25">
      <c r="A1454" s="224">
        <v>430</v>
      </c>
      <c r="B1454" s="224">
        <v>12463</v>
      </c>
      <c r="C1454" s="224">
        <v>1</v>
      </c>
      <c r="D1454" s="224">
        <v>9</v>
      </c>
      <c r="E1454" s="224">
        <v>149</v>
      </c>
      <c r="F1454" s="232"/>
      <c r="G1454" s="231">
        <v>100</v>
      </c>
      <c r="J1454" s="202" t="s">
        <v>1678</v>
      </c>
      <c r="L1454" s="233"/>
      <c r="M1454" s="275"/>
      <c r="N1454" s="275"/>
    </row>
    <row r="1455" spans="1:14" x14ac:dyDescent="0.25">
      <c r="F1455" s="232"/>
      <c r="L1455" s="233"/>
      <c r="M1455" s="275"/>
      <c r="N1455" s="275"/>
    </row>
    <row r="1456" spans="1:14" x14ac:dyDescent="0.25">
      <c r="A1456" s="224">
        <v>431</v>
      </c>
      <c r="B1456" s="224">
        <v>12464</v>
      </c>
      <c r="C1456" s="224">
        <v>1</v>
      </c>
      <c r="D1456" s="224">
        <v>9</v>
      </c>
      <c r="E1456" s="224">
        <v>149</v>
      </c>
      <c r="F1456" s="232"/>
      <c r="G1456" s="231">
        <v>100</v>
      </c>
      <c r="J1456" s="202" t="s">
        <v>1679</v>
      </c>
      <c r="L1456" s="233"/>
      <c r="M1456" s="275"/>
      <c r="N1456" s="275"/>
    </row>
    <row r="1457" spans="1:16" x14ac:dyDescent="0.25">
      <c r="F1457" s="232"/>
      <c r="L1457" s="233"/>
      <c r="M1457" s="275"/>
      <c r="N1457" s="275"/>
    </row>
    <row r="1458" spans="1:16" x14ac:dyDescent="0.25">
      <c r="A1458" s="224">
        <v>432</v>
      </c>
      <c r="B1458" s="224">
        <v>12465</v>
      </c>
      <c r="C1458" s="224">
        <v>1</v>
      </c>
      <c r="D1458" s="224">
        <v>9</v>
      </c>
      <c r="E1458" s="224">
        <v>149</v>
      </c>
      <c r="F1458" s="232"/>
      <c r="G1458" s="231">
        <v>100</v>
      </c>
      <c r="J1458" s="202" t="s">
        <v>1680</v>
      </c>
      <c r="L1458" s="233"/>
      <c r="M1458" s="275"/>
      <c r="N1458" s="275"/>
    </row>
    <row r="1459" spans="1:16" x14ac:dyDescent="0.25">
      <c r="F1459" s="232"/>
      <c r="L1459" s="233"/>
      <c r="M1459" s="275"/>
      <c r="N1459" s="275"/>
    </row>
    <row r="1460" spans="1:16" ht="30" x14ac:dyDescent="0.25">
      <c r="A1460" s="224">
        <v>433</v>
      </c>
      <c r="B1460" s="224">
        <v>12466</v>
      </c>
      <c r="C1460" s="224">
        <v>1</v>
      </c>
      <c r="D1460" s="224">
        <v>9</v>
      </c>
      <c r="E1460" s="224">
        <v>149</v>
      </c>
      <c r="F1460" s="232"/>
      <c r="G1460" s="231">
        <v>100</v>
      </c>
      <c r="J1460" s="202" t="s">
        <v>1681</v>
      </c>
      <c r="L1460" s="233"/>
      <c r="M1460" s="275"/>
      <c r="N1460" s="275"/>
    </row>
    <row r="1461" spans="1:16" x14ac:dyDescent="0.25">
      <c r="F1461" s="232"/>
      <c r="L1461" s="233"/>
      <c r="M1461" s="275"/>
      <c r="N1461" s="275"/>
    </row>
    <row r="1462" spans="1:16" ht="30" x14ac:dyDescent="0.25">
      <c r="A1462" s="224">
        <v>434</v>
      </c>
      <c r="B1462" s="224">
        <v>12467</v>
      </c>
      <c r="C1462" s="224">
        <v>1</v>
      </c>
      <c r="D1462" s="224">
        <v>9</v>
      </c>
      <c r="E1462" s="224">
        <v>149</v>
      </c>
      <c r="F1462" s="232"/>
      <c r="J1462" s="202" t="s">
        <v>1682</v>
      </c>
      <c r="L1462" s="233"/>
      <c r="M1462" s="275"/>
      <c r="N1462" s="275"/>
    </row>
    <row r="1463" spans="1:16" x14ac:dyDescent="0.25">
      <c r="F1463" s="232"/>
      <c r="L1463" s="233"/>
      <c r="M1463" s="275"/>
      <c r="N1463" s="275"/>
    </row>
    <row r="1464" spans="1:16" x14ac:dyDescent="0.25">
      <c r="A1464" s="224">
        <v>435</v>
      </c>
      <c r="B1464" s="224">
        <v>12468</v>
      </c>
      <c r="C1464" s="224">
        <v>1</v>
      </c>
      <c r="D1464" s="224">
        <v>9</v>
      </c>
      <c r="E1464" s="224">
        <v>149</v>
      </c>
      <c r="F1464" s="232"/>
      <c r="J1464" s="202" t="s">
        <v>1683</v>
      </c>
      <c r="L1464" s="233"/>
      <c r="M1464" s="275"/>
      <c r="N1464" s="275"/>
    </row>
    <row r="1465" spans="1:16" x14ac:dyDescent="0.25">
      <c r="F1465" s="232"/>
      <c r="L1465" s="233"/>
      <c r="M1465" s="275"/>
      <c r="N1465" s="275"/>
    </row>
    <row r="1466" spans="1:16" x14ac:dyDescent="0.25">
      <c r="F1466" s="232"/>
      <c r="L1466" s="233"/>
      <c r="M1466" s="275"/>
      <c r="N1466" s="275"/>
    </row>
    <row r="1467" spans="1:16" s="242" customFormat="1" x14ac:dyDescent="0.25">
      <c r="A1467" s="236"/>
      <c r="B1467" s="236"/>
      <c r="C1467" s="236"/>
      <c r="D1467" s="236"/>
      <c r="E1467" s="236"/>
      <c r="F1467" s="237"/>
      <c r="G1467" s="238"/>
      <c r="H1467" s="238"/>
      <c r="I1467" s="238"/>
      <c r="J1467" s="211" t="s">
        <v>2132</v>
      </c>
      <c r="K1467" s="239"/>
      <c r="L1467" s="228"/>
      <c r="M1467" s="300"/>
      <c r="N1467" s="300"/>
      <c r="O1467" s="240"/>
      <c r="P1467" s="322"/>
    </row>
    <row r="1469" spans="1:16" x14ac:dyDescent="0.25">
      <c r="F1469" s="225"/>
      <c r="G1469" s="226"/>
      <c r="H1469" s="226"/>
      <c r="I1469" s="227"/>
      <c r="J1469" s="206"/>
      <c r="K1469" s="226"/>
      <c r="L1469" s="228"/>
      <c r="M1469" s="314"/>
      <c r="N1469" s="300"/>
      <c r="O1469" s="229"/>
      <c r="P1469" s="320"/>
    </row>
    <row r="1470" spans="1:16" ht="30" x14ac:dyDescent="0.25">
      <c r="A1470" s="224">
        <v>436</v>
      </c>
      <c r="B1470" s="224">
        <v>12469</v>
      </c>
      <c r="C1470" s="224">
        <v>1</v>
      </c>
      <c r="D1470" s="224">
        <v>9</v>
      </c>
      <c r="E1470" s="224">
        <v>150</v>
      </c>
      <c r="F1470" s="232"/>
      <c r="G1470" s="231">
        <v>100</v>
      </c>
      <c r="J1470" s="202" t="s">
        <v>1684</v>
      </c>
      <c r="L1470" s="233"/>
      <c r="M1470" s="275"/>
      <c r="N1470" s="275"/>
    </row>
    <row r="1471" spans="1:16" x14ac:dyDescent="0.25">
      <c r="F1471" s="232"/>
      <c r="L1471" s="233"/>
      <c r="M1471" s="275"/>
      <c r="N1471" s="275"/>
    </row>
    <row r="1472" spans="1:16" ht="75" x14ac:dyDescent="0.25">
      <c r="A1472" s="224">
        <v>437</v>
      </c>
      <c r="B1472" s="224">
        <v>12470</v>
      </c>
      <c r="C1472" s="224">
        <v>1</v>
      </c>
      <c r="D1472" s="224">
        <v>9</v>
      </c>
      <c r="E1472" s="224">
        <v>150</v>
      </c>
      <c r="F1472" s="232"/>
      <c r="G1472" s="231">
        <v>100</v>
      </c>
      <c r="J1472" s="202" t="s">
        <v>1685</v>
      </c>
      <c r="L1472" s="233"/>
      <c r="M1472" s="275"/>
      <c r="N1472" s="275"/>
    </row>
    <row r="1473" spans="1:14" x14ac:dyDescent="0.25">
      <c r="F1473" s="232"/>
      <c r="L1473" s="233"/>
      <c r="M1473" s="275"/>
      <c r="N1473" s="275"/>
    </row>
    <row r="1474" spans="1:14" x14ac:dyDescent="0.25">
      <c r="A1474" s="224">
        <v>438</v>
      </c>
      <c r="B1474" s="224">
        <v>12471</v>
      </c>
      <c r="C1474" s="224">
        <v>1</v>
      </c>
      <c r="D1474" s="224">
        <v>9</v>
      </c>
      <c r="E1474" s="224">
        <v>150</v>
      </c>
      <c r="F1474" s="232"/>
      <c r="G1474" s="231">
        <v>100</v>
      </c>
      <c r="J1474" s="202" t="s">
        <v>1686</v>
      </c>
      <c r="L1474" s="233"/>
      <c r="M1474" s="275"/>
      <c r="N1474" s="275"/>
    </row>
    <row r="1475" spans="1:14" x14ac:dyDescent="0.25">
      <c r="F1475" s="232"/>
      <c r="L1475" s="233"/>
      <c r="M1475" s="275"/>
      <c r="N1475" s="275"/>
    </row>
    <row r="1476" spans="1:14" ht="75" x14ac:dyDescent="0.25">
      <c r="A1476" s="224">
        <v>439</v>
      </c>
      <c r="B1476" s="224">
        <v>12472</v>
      </c>
      <c r="C1476" s="224">
        <v>1</v>
      </c>
      <c r="D1476" s="224">
        <v>9</v>
      </c>
      <c r="E1476" s="224">
        <v>150</v>
      </c>
      <c r="F1476" s="232"/>
      <c r="G1476" s="231">
        <v>100</v>
      </c>
      <c r="J1476" s="202" t="s">
        <v>1687</v>
      </c>
      <c r="L1476" s="233"/>
      <c r="M1476" s="275"/>
      <c r="N1476" s="275"/>
    </row>
    <row r="1477" spans="1:14" x14ac:dyDescent="0.25">
      <c r="F1477" s="232"/>
      <c r="L1477" s="233"/>
      <c r="M1477" s="275"/>
      <c r="N1477" s="275"/>
    </row>
    <row r="1478" spans="1:14" ht="60" x14ac:dyDescent="0.25">
      <c r="A1478" s="224">
        <v>440</v>
      </c>
      <c r="B1478" s="224">
        <v>12473</v>
      </c>
      <c r="C1478" s="224">
        <v>1</v>
      </c>
      <c r="D1478" s="224">
        <v>9</v>
      </c>
      <c r="E1478" s="224">
        <v>150</v>
      </c>
      <c r="F1478" s="232"/>
      <c r="G1478" s="231">
        <v>101</v>
      </c>
      <c r="J1478" s="202" t="s">
        <v>1688</v>
      </c>
      <c r="L1478" s="233"/>
      <c r="M1478" s="275"/>
      <c r="N1478" s="275"/>
    </row>
    <row r="1479" spans="1:14" x14ac:dyDescent="0.25">
      <c r="F1479" s="232"/>
      <c r="L1479" s="233"/>
      <c r="M1479" s="275"/>
      <c r="N1479" s="275"/>
    </row>
    <row r="1480" spans="1:14" x14ac:dyDescent="0.25">
      <c r="A1480" s="224">
        <v>441</v>
      </c>
      <c r="B1480" s="224">
        <v>12474</v>
      </c>
      <c r="C1480" s="224">
        <v>1</v>
      </c>
      <c r="D1480" s="224">
        <v>9</v>
      </c>
      <c r="E1480" s="224">
        <v>150</v>
      </c>
      <c r="F1480" s="232"/>
      <c r="G1480" s="231">
        <v>101</v>
      </c>
      <c r="J1480" s="202" t="s">
        <v>1689</v>
      </c>
      <c r="L1480" s="233"/>
      <c r="M1480" s="275"/>
      <c r="N1480" s="275"/>
    </row>
    <row r="1481" spans="1:14" x14ac:dyDescent="0.25">
      <c r="F1481" s="232"/>
      <c r="L1481" s="233"/>
      <c r="M1481" s="275"/>
      <c r="N1481" s="275"/>
    </row>
    <row r="1482" spans="1:14" ht="165" x14ac:dyDescent="0.25">
      <c r="A1482" s="224">
        <v>442</v>
      </c>
      <c r="B1482" s="224">
        <v>12475</v>
      </c>
      <c r="C1482" s="224">
        <v>1</v>
      </c>
      <c r="D1482" s="224">
        <v>9</v>
      </c>
      <c r="E1482" s="224">
        <v>150</v>
      </c>
      <c r="F1482" s="232"/>
      <c r="G1482" s="231">
        <v>101</v>
      </c>
      <c r="J1482" s="202" t="s">
        <v>1690</v>
      </c>
      <c r="L1482" s="233"/>
      <c r="M1482" s="275"/>
      <c r="N1482" s="275"/>
    </row>
    <row r="1483" spans="1:14" x14ac:dyDescent="0.25">
      <c r="F1483" s="232"/>
      <c r="L1483" s="233"/>
      <c r="M1483" s="275"/>
      <c r="N1483" s="275"/>
    </row>
    <row r="1484" spans="1:14" x14ac:dyDescent="0.25">
      <c r="A1484" s="224">
        <v>443</v>
      </c>
      <c r="B1484" s="224">
        <v>12476</v>
      </c>
      <c r="C1484" s="224">
        <v>1</v>
      </c>
      <c r="D1484" s="224">
        <v>9</v>
      </c>
      <c r="E1484" s="224">
        <v>150</v>
      </c>
      <c r="F1484" s="232"/>
      <c r="G1484" s="231">
        <v>101</v>
      </c>
      <c r="J1484" s="202" t="s">
        <v>1691</v>
      </c>
      <c r="L1484" s="233"/>
      <c r="M1484" s="275"/>
      <c r="N1484" s="275"/>
    </row>
    <row r="1485" spans="1:14" x14ac:dyDescent="0.25">
      <c r="F1485" s="232"/>
      <c r="L1485" s="233"/>
      <c r="M1485" s="275"/>
      <c r="N1485" s="275"/>
    </row>
    <row r="1486" spans="1:14" ht="60" x14ac:dyDescent="0.25">
      <c r="A1486" s="224">
        <v>444</v>
      </c>
      <c r="B1486" s="224">
        <v>12477</v>
      </c>
      <c r="C1486" s="224">
        <v>1</v>
      </c>
      <c r="D1486" s="224">
        <v>9</v>
      </c>
      <c r="E1486" s="224">
        <v>150</v>
      </c>
      <c r="F1486" s="232"/>
      <c r="G1486" s="231">
        <v>101</v>
      </c>
      <c r="J1486" s="202" t="s">
        <v>1692</v>
      </c>
      <c r="L1486" s="233"/>
      <c r="M1486" s="275"/>
      <c r="N1486" s="275"/>
    </row>
    <row r="1487" spans="1:14" x14ac:dyDescent="0.25">
      <c r="F1487" s="232"/>
      <c r="L1487" s="233"/>
      <c r="M1487" s="275"/>
      <c r="N1487" s="275"/>
    </row>
    <row r="1488" spans="1:14" ht="90" x14ac:dyDescent="0.25">
      <c r="A1488" s="224">
        <v>445</v>
      </c>
      <c r="B1488" s="224">
        <v>12478</v>
      </c>
      <c r="C1488" s="224">
        <v>1</v>
      </c>
      <c r="D1488" s="224">
        <v>9</v>
      </c>
      <c r="E1488" s="224">
        <v>150</v>
      </c>
      <c r="F1488" s="232"/>
      <c r="G1488" s="231">
        <v>101</v>
      </c>
      <c r="J1488" s="202" t="s">
        <v>1693</v>
      </c>
      <c r="L1488" s="233"/>
      <c r="M1488" s="275"/>
      <c r="N1488" s="275"/>
    </row>
    <row r="1489" spans="1:14" x14ac:dyDescent="0.25">
      <c r="A1489" s="224">
        <v>12</v>
      </c>
      <c r="B1489" s="224">
        <v>9971</v>
      </c>
      <c r="C1489" s="224">
        <v>1</v>
      </c>
      <c r="D1489" s="224">
        <v>1</v>
      </c>
      <c r="E1489" s="224">
        <v>112</v>
      </c>
      <c r="F1489" s="232"/>
      <c r="L1489" s="233"/>
      <c r="M1489" s="275"/>
      <c r="N1489" s="275"/>
    </row>
    <row r="1490" spans="1:14" x14ac:dyDescent="0.25">
      <c r="F1490" s="232"/>
      <c r="L1490" s="233"/>
      <c r="M1490" s="275"/>
      <c r="N1490" s="275"/>
    </row>
    <row r="1491" spans="1:14" x14ac:dyDescent="0.25">
      <c r="A1491" s="224">
        <v>13</v>
      </c>
      <c r="B1491" s="224">
        <v>9972</v>
      </c>
      <c r="C1491" s="224">
        <v>1</v>
      </c>
      <c r="D1491" s="224">
        <v>1</v>
      </c>
      <c r="E1491" s="224">
        <v>112</v>
      </c>
      <c r="F1491" s="232"/>
      <c r="L1491" s="233"/>
      <c r="M1491" s="275"/>
      <c r="N1491" s="275"/>
    </row>
    <row r="1492" spans="1:14" x14ac:dyDescent="0.25">
      <c r="A1492" s="224">
        <v>9</v>
      </c>
      <c r="B1492" s="224">
        <v>6695</v>
      </c>
      <c r="C1492" s="224">
        <v>1</v>
      </c>
      <c r="D1492" s="224">
        <v>1</v>
      </c>
      <c r="E1492" s="224">
        <v>112</v>
      </c>
      <c r="F1492" s="232"/>
      <c r="G1492" s="231">
        <v>66</v>
      </c>
      <c r="L1492" s="233"/>
      <c r="M1492" s="275"/>
      <c r="N1492" s="275"/>
    </row>
    <row r="1493" spans="1:14" x14ac:dyDescent="0.25">
      <c r="F1493" s="232"/>
      <c r="L1493" s="233"/>
      <c r="M1493" s="275"/>
      <c r="N1493" s="275"/>
    </row>
    <row r="1494" spans="1:14" x14ac:dyDescent="0.25">
      <c r="A1494" s="224">
        <v>10</v>
      </c>
      <c r="B1494" s="224">
        <v>9969</v>
      </c>
      <c r="C1494" s="224">
        <v>1</v>
      </c>
      <c r="D1494" s="224">
        <v>1</v>
      </c>
      <c r="E1494" s="224">
        <v>112</v>
      </c>
      <c r="F1494" s="232"/>
      <c r="L1494" s="233"/>
      <c r="M1494" s="275"/>
      <c r="N1494" s="275"/>
    </row>
    <row r="1495" spans="1:14" x14ac:dyDescent="0.25">
      <c r="F1495" s="232"/>
      <c r="L1495" s="233"/>
      <c r="M1495" s="275"/>
      <c r="N1495" s="275"/>
    </row>
    <row r="1496" spans="1:14" x14ac:dyDescent="0.25">
      <c r="A1496" s="224">
        <v>11</v>
      </c>
      <c r="B1496" s="224">
        <v>9970</v>
      </c>
      <c r="C1496" s="224">
        <v>1</v>
      </c>
      <c r="D1496" s="224">
        <v>1</v>
      </c>
      <c r="E1496" s="224">
        <v>112</v>
      </c>
      <c r="F1496" s="232"/>
      <c r="L1496" s="233"/>
      <c r="M1496" s="275"/>
      <c r="N1496" s="275"/>
    </row>
    <row r="1497" spans="1:14" x14ac:dyDescent="0.25">
      <c r="F1497" s="232"/>
      <c r="L1497" s="233"/>
      <c r="M1497" s="275"/>
      <c r="N1497" s="275"/>
    </row>
    <row r="1498" spans="1:14" x14ac:dyDescent="0.25">
      <c r="A1498" s="224">
        <v>9</v>
      </c>
      <c r="B1498" s="224">
        <v>6695</v>
      </c>
      <c r="C1498" s="224">
        <v>1</v>
      </c>
      <c r="D1498" s="224">
        <v>1</v>
      </c>
      <c r="E1498" s="224">
        <v>112</v>
      </c>
      <c r="F1498" s="232"/>
      <c r="G1498" s="231">
        <v>66</v>
      </c>
      <c r="L1498" s="233"/>
      <c r="M1498" s="275"/>
      <c r="N1498" s="275"/>
    </row>
    <row r="1499" spans="1:14" x14ac:dyDescent="0.25">
      <c r="F1499" s="232"/>
      <c r="L1499" s="233"/>
      <c r="M1499" s="275"/>
      <c r="N1499" s="275"/>
    </row>
    <row r="1500" spans="1:14" x14ac:dyDescent="0.25">
      <c r="A1500" s="224">
        <v>10</v>
      </c>
      <c r="B1500" s="224">
        <v>9969</v>
      </c>
      <c r="C1500" s="224">
        <v>1</v>
      </c>
      <c r="D1500" s="224">
        <v>1</v>
      </c>
      <c r="E1500" s="224">
        <v>112</v>
      </c>
      <c r="F1500" s="232"/>
      <c r="L1500" s="233"/>
      <c r="M1500" s="275"/>
      <c r="N1500" s="275"/>
    </row>
    <row r="1501" spans="1:14" x14ac:dyDescent="0.25">
      <c r="F1501" s="232"/>
      <c r="L1501" s="233"/>
      <c r="M1501" s="275"/>
      <c r="N1501" s="275"/>
    </row>
    <row r="1502" spans="1:14" x14ac:dyDescent="0.25">
      <c r="A1502" s="224">
        <v>11</v>
      </c>
      <c r="B1502" s="224">
        <v>9970</v>
      </c>
      <c r="C1502" s="224">
        <v>1</v>
      </c>
      <c r="D1502" s="224">
        <v>1</v>
      </c>
      <c r="E1502" s="224">
        <v>112</v>
      </c>
      <c r="F1502" s="232"/>
      <c r="L1502" s="233"/>
      <c r="M1502" s="275"/>
      <c r="N1502" s="275"/>
    </row>
    <row r="1503" spans="1:14" x14ac:dyDescent="0.25">
      <c r="F1503" s="232"/>
      <c r="L1503" s="233"/>
      <c r="M1503" s="275"/>
      <c r="N1503" s="275"/>
    </row>
    <row r="1504" spans="1:14" x14ac:dyDescent="0.25">
      <c r="F1504" s="232"/>
      <c r="L1504" s="233"/>
      <c r="M1504" s="275"/>
      <c r="N1504" s="275"/>
    </row>
    <row r="1505" spans="1:16" x14ac:dyDescent="0.25">
      <c r="F1505" s="232"/>
      <c r="L1505" s="233"/>
      <c r="M1505" s="275"/>
      <c r="N1505" s="275"/>
    </row>
    <row r="1506" spans="1:16" s="242" customFormat="1" x14ac:dyDescent="0.25">
      <c r="A1506" s="236"/>
      <c r="B1506" s="236"/>
      <c r="C1506" s="236"/>
      <c r="D1506" s="236"/>
      <c r="E1506" s="236"/>
      <c r="F1506" s="237"/>
      <c r="G1506" s="238"/>
      <c r="H1506" s="238"/>
      <c r="I1506" s="238"/>
      <c r="J1506" s="211" t="s">
        <v>2132</v>
      </c>
      <c r="K1506" s="239"/>
      <c r="L1506" s="228"/>
      <c r="M1506" s="300"/>
      <c r="N1506" s="300"/>
      <c r="O1506" s="240"/>
      <c r="P1506" s="322"/>
    </row>
    <row r="1508" spans="1:16" x14ac:dyDescent="0.25">
      <c r="F1508" s="225"/>
      <c r="G1508" s="226"/>
      <c r="H1508" s="226"/>
      <c r="I1508" s="227"/>
      <c r="J1508" s="206"/>
      <c r="K1508" s="226"/>
      <c r="L1508" s="228"/>
      <c r="M1508" s="314"/>
      <c r="N1508" s="300"/>
      <c r="O1508" s="229"/>
      <c r="P1508" s="320"/>
    </row>
    <row r="1509" spans="1:16" x14ac:dyDescent="0.25">
      <c r="A1509" s="224">
        <v>446</v>
      </c>
      <c r="B1509" s="224">
        <v>12479</v>
      </c>
      <c r="C1509" s="224">
        <v>1</v>
      </c>
      <c r="D1509" s="224">
        <v>9</v>
      </c>
      <c r="E1509" s="224">
        <v>151</v>
      </c>
      <c r="F1509" s="232"/>
      <c r="G1509" s="231">
        <v>101</v>
      </c>
      <c r="J1509" s="202" t="s">
        <v>1694</v>
      </c>
      <c r="L1509" s="233"/>
      <c r="M1509" s="275"/>
      <c r="N1509" s="275"/>
    </row>
    <row r="1510" spans="1:16" x14ac:dyDescent="0.25">
      <c r="F1510" s="232"/>
      <c r="L1510" s="233"/>
      <c r="M1510" s="275"/>
      <c r="N1510" s="275"/>
    </row>
    <row r="1511" spans="1:16" ht="75" x14ac:dyDescent="0.25">
      <c r="A1511" s="224">
        <v>447</v>
      </c>
      <c r="B1511" s="224">
        <v>12480</v>
      </c>
      <c r="C1511" s="224">
        <v>1</v>
      </c>
      <c r="D1511" s="224">
        <v>9</v>
      </c>
      <c r="E1511" s="224">
        <v>151</v>
      </c>
      <c r="F1511" s="232"/>
      <c r="G1511" s="231">
        <v>101</v>
      </c>
      <c r="J1511" s="202" t="s">
        <v>1695</v>
      </c>
      <c r="L1511" s="233"/>
      <c r="M1511" s="275"/>
      <c r="N1511" s="275"/>
    </row>
    <row r="1512" spans="1:16" x14ac:dyDescent="0.25">
      <c r="F1512" s="232"/>
      <c r="L1512" s="233"/>
      <c r="M1512" s="275"/>
      <c r="N1512" s="275"/>
    </row>
    <row r="1513" spans="1:16" x14ac:dyDescent="0.25">
      <c r="A1513" s="224">
        <v>448</v>
      </c>
      <c r="B1513" s="224">
        <v>12481</v>
      </c>
      <c r="C1513" s="224">
        <v>1</v>
      </c>
      <c r="D1513" s="224">
        <v>9</v>
      </c>
      <c r="E1513" s="224">
        <v>151</v>
      </c>
      <c r="F1513" s="232"/>
      <c r="G1513" s="231">
        <v>101</v>
      </c>
      <c r="J1513" s="202" t="s">
        <v>1696</v>
      </c>
      <c r="L1513" s="233"/>
      <c r="M1513" s="275"/>
      <c r="N1513" s="275"/>
    </row>
    <row r="1514" spans="1:16" x14ac:dyDescent="0.25">
      <c r="F1514" s="232"/>
      <c r="L1514" s="233"/>
      <c r="M1514" s="275"/>
      <c r="N1514" s="275"/>
    </row>
    <row r="1515" spans="1:16" ht="60" x14ac:dyDescent="0.25">
      <c r="A1515" s="224">
        <v>449</v>
      </c>
      <c r="B1515" s="224">
        <v>12482</v>
      </c>
      <c r="C1515" s="224">
        <v>1</v>
      </c>
      <c r="D1515" s="224">
        <v>9</v>
      </c>
      <c r="E1515" s="224">
        <v>151</v>
      </c>
      <c r="F1515" s="232"/>
      <c r="G1515" s="231">
        <v>101</v>
      </c>
      <c r="J1515" s="202" t="s">
        <v>1697</v>
      </c>
      <c r="L1515" s="233"/>
      <c r="M1515" s="275"/>
      <c r="N1515" s="275"/>
    </row>
    <row r="1516" spans="1:16" x14ac:dyDescent="0.25">
      <c r="F1516" s="232"/>
      <c r="L1516" s="233"/>
      <c r="M1516" s="275"/>
      <c r="N1516" s="275"/>
    </row>
    <row r="1517" spans="1:16" ht="45" x14ac:dyDescent="0.25">
      <c r="A1517" s="224">
        <v>450</v>
      </c>
      <c r="B1517" s="224">
        <v>12483</v>
      </c>
      <c r="C1517" s="224">
        <v>1</v>
      </c>
      <c r="D1517" s="224">
        <v>9</v>
      </c>
      <c r="E1517" s="224">
        <v>151</v>
      </c>
      <c r="F1517" s="232"/>
      <c r="G1517" s="231">
        <v>102</v>
      </c>
      <c r="J1517" s="202" t="s">
        <v>1698</v>
      </c>
      <c r="L1517" s="233"/>
      <c r="M1517" s="275"/>
      <c r="N1517" s="275"/>
    </row>
    <row r="1518" spans="1:16" x14ac:dyDescent="0.25">
      <c r="F1518" s="232"/>
      <c r="L1518" s="233"/>
      <c r="M1518" s="275"/>
      <c r="N1518" s="275"/>
    </row>
    <row r="1519" spans="1:16" ht="75" x14ac:dyDescent="0.25">
      <c r="A1519" s="224">
        <v>451</v>
      </c>
      <c r="B1519" s="224">
        <v>12484</v>
      </c>
      <c r="C1519" s="224">
        <v>1</v>
      </c>
      <c r="D1519" s="224">
        <v>9</v>
      </c>
      <c r="E1519" s="224">
        <v>151</v>
      </c>
      <c r="F1519" s="232"/>
      <c r="G1519" s="231">
        <v>102</v>
      </c>
      <c r="J1519" s="202" t="s">
        <v>1699</v>
      </c>
      <c r="L1519" s="233"/>
      <c r="M1519" s="275"/>
      <c r="N1519" s="275"/>
    </row>
    <row r="1520" spans="1:16" x14ac:dyDescent="0.25">
      <c r="F1520" s="232"/>
      <c r="L1520" s="233"/>
      <c r="M1520" s="275"/>
      <c r="N1520" s="275"/>
    </row>
    <row r="1521" spans="1:14" ht="45" x14ac:dyDescent="0.25">
      <c r="A1521" s="224">
        <v>452</v>
      </c>
      <c r="B1521" s="224">
        <v>12485</v>
      </c>
      <c r="C1521" s="224">
        <v>1</v>
      </c>
      <c r="D1521" s="224">
        <v>9</v>
      </c>
      <c r="E1521" s="224">
        <v>151</v>
      </c>
      <c r="F1521" s="232"/>
      <c r="G1521" s="231">
        <v>102</v>
      </c>
      <c r="J1521" s="202" t="s">
        <v>1700</v>
      </c>
      <c r="L1521" s="233"/>
      <c r="M1521" s="275"/>
      <c r="N1521" s="275"/>
    </row>
    <row r="1522" spans="1:14" x14ac:dyDescent="0.25">
      <c r="F1522" s="232"/>
      <c r="L1522" s="233"/>
      <c r="M1522" s="275"/>
      <c r="N1522" s="275"/>
    </row>
    <row r="1523" spans="1:14" x14ac:dyDescent="0.25">
      <c r="A1523" s="224">
        <v>453</v>
      </c>
      <c r="B1523" s="224">
        <v>12486</v>
      </c>
      <c r="C1523" s="224">
        <v>1</v>
      </c>
      <c r="D1523" s="224">
        <v>9</v>
      </c>
      <c r="E1523" s="224">
        <v>151</v>
      </c>
      <c r="F1523" s="232"/>
      <c r="G1523" s="231">
        <v>102</v>
      </c>
      <c r="J1523" s="202" t="s">
        <v>1701</v>
      </c>
      <c r="L1523" s="233"/>
      <c r="M1523" s="275"/>
      <c r="N1523" s="275"/>
    </row>
    <row r="1524" spans="1:14" x14ac:dyDescent="0.25">
      <c r="F1524" s="232"/>
      <c r="L1524" s="233"/>
      <c r="M1524" s="275"/>
      <c r="N1524" s="275"/>
    </row>
    <row r="1525" spans="1:14" ht="60" x14ac:dyDescent="0.25">
      <c r="A1525" s="224">
        <v>454</v>
      </c>
      <c r="B1525" s="224">
        <v>12487</v>
      </c>
      <c r="C1525" s="224">
        <v>1</v>
      </c>
      <c r="D1525" s="224">
        <v>9</v>
      </c>
      <c r="E1525" s="224">
        <v>151</v>
      </c>
      <c r="F1525" s="232"/>
      <c r="G1525" s="231">
        <v>102</v>
      </c>
      <c r="J1525" s="202" t="s">
        <v>1702</v>
      </c>
      <c r="L1525" s="233"/>
      <c r="M1525" s="275"/>
      <c r="N1525" s="275"/>
    </row>
    <row r="1526" spans="1:14" x14ac:dyDescent="0.25">
      <c r="F1526" s="232"/>
      <c r="L1526" s="233"/>
      <c r="M1526" s="275"/>
      <c r="N1526" s="275"/>
    </row>
    <row r="1527" spans="1:14" ht="60" x14ac:dyDescent="0.25">
      <c r="A1527" s="224">
        <v>455</v>
      </c>
      <c r="B1527" s="224">
        <v>12488</v>
      </c>
      <c r="C1527" s="224">
        <v>1</v>
      </c>
      <c r="D1527" s="224">
        <v>9</v>
      </c>
      <c r="E1527" s="224">
        <v>151</v>
      </c>
      <c r="F1527" s="232"/>
      <c r="G1527" s="231">
        <v>102</v>
      </c>
      <c r="J1527" s="202" t="s">
        <v>1703</v>
      </c>
      <c r="L1527" s="233"/>
      <c r="M1527" s="275"/>
      <c r="N1527" s="275"/>
    </row>
    <row r="1528" spans="1:14" x14ac:dyDescent="0.25">
      <c r="A1528" s="224">
        <v>12</v>
      </c>
      <c r="B1528" s="224">
        <v>9971</v>
      </c>
      <c r="C1528" s="224">
        <v>1</v>
      </c>
      <c r="D1528" s="224">
        <v>1</v>
      </c>
      <c r="E1528" s="224">
        <v>112</v>
      </c>
      <c r="F1528" s="232"/>
      <c r="L1528" s="233"/>
      <c r="M1528" s="275"/>
      <c r="N1528" s="275"/>
    </row>
    <row r="1529" spans="1:14" x14ac:dyDescent="0.25">
      <c r="F1529" s="232"/>
      <c r="L1529" s="233"/>
      <c r="M1529" s="275"/>
      <c r="N1529" s="275"/>
    </row>
    <row r="1530" spans="1:14" x14ac:dyDescent="0.25">
      <c r="A1530" s="224">
        <v>13</v>
      </c>
      <c r="B1530" s="224">
        <v>9972</v>
      </c>
      <c r="C1530" s="224">
        <v>1</v>
      </c>
      <c r="D1530" s="224">
        <v>1</v>
      </c>
      <c r="E1530" s="224">
        <v>112</v>
      </c>
      <c r="F1530" s="232"/>
      <c r="L1530" s="233"/>
      <c r="M1530" s="275"/>
      <c r="N1530" s="275"/>
    </row>
    <row r="1531" spans="1:14" x14ac:dyDescent="0.25">
      <c r="A1531" s="224">
        <v>9</v>
      </c>
      <c r="B1531" s="224">
        <v>6695</v>
      </c>
      <c r="C1531" s="224">
        <v>1</v>
      </c>
      <c r="D1531" s="224">
        <v>1</v>
      </c>
      <c r="E1531" s="224">
        <v>112</v>
      </c>
      <c r="F1531" s="232"/>
      <c r="G1531" s="231">
        <v>66</v>
      </c>
      <c r="L1531" s="233"/>
      <c r="M1531" s="275"/>
      <c r="N1531" s="275"/>
    </row>
    <row r="1532" spans="1:14" x14ac:dyDescent="0.25">
      <c r="F1532" s="232"/>
      <c r="L1532" s="233"/>
      <c r="M1532" s="275"/>
      <c r="N1532" s="275"/>
    </row>
    <row r="1533" spans="1:14" x14ac:dyDescent="0.25">
      <c r="A1533" s="224">
        <v>10</v>
      </c>
      <c r="B1533" s="224">
        <v>9969</v>
      </c>
      <c r="C1533" s="224">
        <v>1</v>
      </c>
      <c r="D1533" s="224">
        <v>1</v>
      </c>
      <c r="E1533" s="224">
        <v>112</v>
      </c>
      <c r="F1533" s="232"/>
      <c r="L1533" s="233"/>
      <c r="M1533" s="275"/>
      <c r="N1533" s="275"/>
    </row>
    <row r="1534" spans="1:14" x14ac:dyDescent="0.25">
      <c r="F1534" s="232"/>
      <c r="L1534" s="233"/>
      <c r="M1534" s="275"/>
      <c r="N1534" s="275"/>
    </row>
    <row r="1535" spans="1:14" x14ac:dyDescent="0.25">
      <c r="A1535" s="224">
        <v>11</v>
      </c>
      <c r="B1535" s="224">
        <v>9970</v>
      </c>
      <c r="C1535" s="224">
        <v>1</v>
      </c>
      <c r="D1535" s="224">
        <v>1</v>
      </c>
      <c r="E1535" s="224">
        <v>112</v>
      </c>
      <c r="F1535" s="232"/>
      <c r="L1535" s="233"/>
      <c r="M1535" s="275"/>
      <c r="N1535" s="275"/>
    </row>
    <row r="1536" spans="1:14" x14ac:dyDescent="0.25">
      <c r="F1536" s="232"/>
      <c r="L1536" s="233"/>
      <c r="M1536" s="275"/>
      <c r="N1536" s="275"/>
    </row>
    <row r="1537" spans="1:16" x14ac:dyDescent="0.25">
      <c r="A1537" s="224">
        <v>9</v>
      </c>
      <c r="B1537" s="224">
        <v>6695</v>
      </c>
      <c r="C1537" s="224">
        <v>1</v>
      </c>
      <c r="D1537" s="224">
        <v>1</v>
      </c>
      <c r="E1537" s="224">
        <v>112</v>
      </c>
      <c r="F1537" s="232"/>
      <c r="G1537" s="231">
        <v>66</v>
      </c>
      <c r="L1537" s="233"/>
      <c r="M1537" s="275"/>
      <c r="N1537" s="275"/>
    </row>
    <row r="1538" spans="1:16" x14ac:dyDescent="0.25">
      <c r="F1538" s="232"/>
      <c r="L1538" s="233"/>
      <c r="M1538" s="275"/>
      <c r="N1538" s="275"/>
    </row>
    <row r="1539" spans="1:16" x14ac:dyDescent="0.25">
      <c r="A1539" s="224">
        <v>10</v>
      </c>
      <c r="B1539" s="224">
        <v>9969</v>
      </c>
      <c r="C1539" s="224">
        <v>1</v>
      </c>
      <c r="D1539" s="224">
        <v>1</v>
      </c>
      <c r="E1539" s="224">
        <v>112</v>
      </c>
      <c r="F1539" s="232"/>
      <c r="L1539" s="233"/>
      <c r="M1539" s="275"/>
      <c r="N1539" s="275"/>
    </row>
    <row r="1540" spans="1:16" x14ac:dyDescent="0.25">
      <c r="F1540" s="232"/>
      <c r="L1540" s="233"/>
      <c r="M1540" s="275"/>
      <c r="N1540" s="275"/>
    </row>
    <row r="1541" spans="1:16" x14ac:dyDescent="0.25">
      <c r="A1541" s="224">
        <v>11</v>
      </c>
      <c r="B1541" s="224">
        <v>9970</v>
      </c>
      <c r="C1541" s="224">
        <v>1</v>
      </c>
      <c r="D1541" s="224">
        <v>1</v>
      </c>
      <c r="E1541" s="224">
        <v>112</v>
      </c>
      <c r="F1541" s="232"/>
      <c r="L1541" s="233"/>
      <c r="M1541" s="275"/>
      <c r="N1541" s="275"/>
    </row>
    <row r="1542" spans="1:16" x14ac:dyDescent="0.25">
      <c r="F1542" s="232"/>
      <c r="L1542" s="233"/>
      <c r="M1542" s="275"/>
      <c r="N1542" s="275"/>
    </row>
    <row r="1543" spans="1:16" x14ac:dyDescent="0.25">
      <c r="A1543" s="224">
        <v>12</v>
      </c>
      <c r="B1543" s="224">
        <v>9971</v>
      </c>
      <c r="C1543" s="224">
        <v>1</v>
      </c>
      <c r="D1543" s="224">
        <v>1</v>
      </c>
      <c r="E1543" s="224">
        <v>112</v>
      </c>
      <c r="F1543" s="232"/>
      <c r="L1543" s="233"/>
      <c r="M1543" s="275"/>
      <c r="N1543" s="275"/>
    </row>
    <row r="1544" spans="1:16" x14ac:dyDescent="0.25">
      <c r="F1544" s="232"/>
      <c r="L1544" s="233"/>
      <c r="M1544" s="275"/>
      <c r="N1544" s="275"/>
    </row>
    <row r="1545" spans="1:16" x14ac:dyDescent="0.25">
      <c r="F1545" s="232"/>
      <c r="L1545" s="233"/>
      <c r="M1545" s="275"/>
      <c r="N1545" s="275"/>
    </row>
    <row r="1546" spans="1:16" s="242" customFormat="1" x14ac:dyDescent="0.25">
      <c r="A1546" s="236"/>
      <c r="B1546" s="236"/>
      <c r="C1546" s="236"/>
      <c r="D1546" s="236"/>
      <c r="E1546" s="236"/>
      <c r="F1546" s="237"/>
      <c r="G1546" s="238"/>
      <c r="H1546" s="238"/>
      <c r="I1546" s="238"/>
      <c r="J1546" s="211" t="s">
        <v>2132</v>
      </c>
      <c r="K1546" s="239"/>
      <c r="L1546" s="228"/>
      <c r="M1546" s="300"/>
      <c r="N1546" s="300"/>
      <c r="O1546" s="240"/>
      <c r="P1546" s="322"/>
    </row>
    <row r="1547" spans="1:16" s="242" customFormat="1" ht="14.25" customHeight="1" x14ac:dyDescent="0.25">
      <c r="A1547" s="236"/>
      <c r="B1547" s="236"/>
      <c r="C1547" s="236"/>
      <c r="D1547" s="236"/>
      <c r="E1547" s="236"/>
      <c r="F1547" s="247"/>
      <c r="J1547" s="207"/>
      <c r="L1547" s="248"/>
      <c r="M1547" s="302"/>
      <c r="N1547" s="302"/>
      <c r="O1547" s="241"/>
      <c r="P1547" s="322"/>
    </row>
    <row r="1548" spans="1:16" x14ac:dyDescent="0.25">
      <c r="F1548" s="225"/>
      <c r="G1548" s="226"/>
      <c r="H1548" s="226"/>
      <c r="I1548" s="227"/>
      <c r="J1548" s="206"/>
      <c r="K1548" s="226"/>
      <c r="L1548" s="228"/>
      <c r="M1548" s="314"/>
      <c r="N1548" s="300"/>
      <c r="O1548" s="229"/>
      <c r="P1548" s="320"/>
    </row>
    <row r="1549" spans="1:16" x14ac:dyDescent="0.25">
      <c r="A1549" s="224">
        <v>456</v>
      </c>
      <c r="B1549" s="224">
        <v>12489</v>
      </c>
      <c r="C1549" s="224">
        <v>1</v>
      </c>
      <c r="D1549" s="224">
        <v>9</v>
      </c>
      <c r="E1549" s="224">
        <v>152</v>
      </c>
      <c r="F1549" s="232"/>
      <c r="G1549" s="231">
        <v>102</v>
      </c>
      <c r="J1549" s="202" t="s">
        <v>1704</v>
      </c>
      <c r="L1549" s="233"/>
      <c r="M1549" s="275"/>
      <c r="N1549" s="275"/>
    </row>
    <row r="1550" spans="1:16" x14ac:dyDescent="0.25">
      <c r="F1550" s="232"/>
      <c r="L1550" s="233"/>
      <c r="M1550" s="275"/>
      <c r="N1550" s="275"/>
    </row>
    <row r="1551" spans="1:16" ht="45" x14ac:dyDescent="0.25">
      <c r="A1551" s="224">
        <v>457</v>
      </c>
      <c r="B1551" s="224">
        <v>12490</v>
      </c>
      <c r="C1551" s="224">
        <v>1</v>
      </c>
      <c r="D1551" s="224">
        <v>9</v>
      </c>
      <c r="E1551" s="224">
        <v>152</v>
      </c>
      <c r="F1551" s="232"/>
      <c r="G1551" s="231">
        <v>103</v>
      </c>
      <c r="J1551" s="202" t="s">
        <v>1705</v>
      </c>
      <c r="L1551" s="233"/>
      <c r="M1551" s="275"/>
      <c r="N1551" s="275"/>
    </row>
    <row r="1552" spans="1:16" x14ac:dyDescent="0.25">
      <c r="F1552" s="232"/>
      <c r="L1552" s="233"/>
      <c r="M1552" s="275"/>
      <c r="N1552" s="275"/>
    </row>
    <row r="1553" spans="1:19" x14ac:dyDescent="0.25">
      <c r="A1553" s="224">
        <v>458</v>
      </c>
      <c r="B1553" s="224">
        <v>12491</v>
      </c>
      <c r="C1553" s="224">
        <v>1</v>
      </c>
      <c r="D1553" s="224">
        <v>9</v>
      </c>
      <c r="E1553" s="224">
        <v>152</v>
      </c>
      <c r="F1553" s="232"/>
      <c r="G1553" s="231">
        <v>211</v>
      </c>
      <c r="J1553" s="202" t="s">
        <v>1706</v>
      </c>
      <c r="L1553" s="233"/>
      <c r="M1553" s="275"/>
      <c r="N1553" s="275"/>
    </row>
    <row r="1554" spans="1:19" x14ac:dyDescent="0.25">
      <c r="F1554" s="232"/>
      <c r="L1554" s="233"/>
      <c r="M1554" s="275"/>
      <c r="N1554" s="275"/>
    </row>
    <row r="1555" spans="1:19" ht="30" x14ac:dyDescent="0.25">
      <c r="A1555" s="224">
        <v>459</v>
      </c>
      <c r="B1555" s="224">
        <v>12492</v>
      </c>
      <c r="C1555" s="224">
        <v>1</v>
      </c>
      <c r="D1555" s="224">
        <v>9</v>
      </c>
      <c r="E1555" s="224">
        <v>152</v>
      </c>
      <c r="F1555" s="232"/>
      <c r="G1555" s="231">
        <v>211</v>
      </c>
      <c r="J1555" s="202" t="s">
        <v>1707</v>
      </c>
      <c r="L1555" s="233"/>
      <c r="M1555" s="275"/>
      <c r="N1555" s="275"/>
    </row>
    <row r="1556" spans="1:19" x14ac:dyDescent="0.25">
      <c r="F1556" s="232"/>
      <c r="L1556" s="233"/>
      <c r="M1556" s="275"/>
      <c r="N1556" s="275"/>
    </row>
    <row r="1557" spans="1:19" x14ac:dyDescent="0.25">
      <c r="A1557" s="224">
        <v>460</v>
      </c>
      <c r="B1557" s="224">
        <v>12493</v>
      </c>
      <c r="C1557" s="224">
        <v>1</v>
      </c>
      <c r="D1557" s="224">
        <v>9</v>
      </c>
      <c r="E1557" s="224">
        <v>152</v>
      </c>
      <c r="F1557" s="232"/>
      <c r="G1557" s="231">
        <v>211</v>
      </c>
      <c r="J1557" s="202" t="s">
        <v>1708</v>
      </c>
      <c r="L1557" s="233"/>
      <c r="M1557" s="275"/>
      <c r="N1557" s="275"/>
    </row>
    <row r="1558" spans="1:19" x14ac:dyDescent="0.25">
      <c r="F1558" s="232"/>
      <c r="L1558" s="233"/>
      <c r="M1558" s="275"/>
      <c r="N1558" s="275"/>
    </row>
    <row r="1559" spans="1:19" ht="45" x14ac:dyDescent="0.25">
      <c r="A1559" s="224">
        <v>461</v>
      </c>
      <c r="B1559" s="224">
        <v>12494</v>
      </c>
      <c r="C1559" s="224">
        <v>1</v>
      </c>
      <c r="D1559" s="224">
        <v>9</v>
      </c>
      <c r="E1559" s="224">
        <v>152</v>
      </c>
      <c r="F1559" s="232"/>
      <c r="G1559" s="231">
        <v>211</v>
      </c>
      <c r="J1559" s="202" t="s">
        <v>1709</v>
      </c>
      <c r="L1559" s="233"/>
      <c r="M1559" s="275"/>
      <c r="N1559" s="275"/>
    </row>
    <row r="1560" spans="1:19" x14ac:dyDescent="0.25">
      <c r="F1560" s="232"/>
      <c r="L1560" s="233"/>
      <c r="M1560" s="275"/>
      <c r="N1560" s="275"/>
    </row>
    <row r="1561" spans="1:19" x14ac:dyDescent="0.25">
      <c r="A1561" s="224">
        <v>462</v>
      </c>
      <c r="B1561" s="224">
        <v>12498</v>
      </c>
      <c r="C1561" s="224">
        <v>1</v>
      </c>
      <c r="D1561" s="224">
        <v>9</v>
      </c>
      <c r="E1561" s="224">
        <v>152</v>
      </c>
      <c r="F1561" s="232"/>
      <c r="J1561" s="205" t="s">
        <v>1710</v>
      </c>
      <c r="L1561" s="233"/>
      <c r="M1561" s="275"/>
      <c r="N1561" s="275"/>
    </row>
    <row r="1562" spans="1:19" x14ac:dyDescent="0.25">
      <c r="F1562" s="232"/>
      <c r="L1562" s="233"/>
      <c r="M1562" s="275"/>
      <c r="N1562" s="275"/>
    </row>
    <row r="1563" spans="1:19" ht="60" x14ac:dyDescent="0.25">
      <c r="A1563" s="224">
        <v>463</v>
      </c>
      <c r="B1563" s="224">
        <v>12522</v>
      </c>
      <c r="C1563" s="224">
        <v>1</v>
      </c>
      <c r="D1563" s="224">
        <v>9</v>
      </c>
      <c r="E1563" s="224">
        <v>152</v>
      </c>
      <c r="F1563" s="232"/>
      <c r="J1563" s="202" t="s">
        <v>1711</v>
      </c>
      <c r="L1563" s="233"/>
      <c r="M1563" s="275"/>
      <c r="N1563" s="275"/>
    </row>
    <row r="1564" spans="1:19" x14ac:dyDescent="0.25">
      <c r="F1564" s="232"/>
      <c r="L1564" s="233"/>
      <c r="M1564" s="275"/>
      <c r="N1564" s="275"/>
    </row>
    <row r="1565" spans="1:19" x14ac:dyDescent="0.25">
      <c r="A1565" s="224">
        <v>464</v>
      </c>
      <c r="B1565" s="224">
        <v>12500</v>
      </c>
      <c r="C1565" s="224">
        <v>1</v>
      </c>
      <c r="D1565" s="224">
        <v>9</v>
      </c>
      <c r="E1565" s="224">
        <v>152</v>
      </c>
      <c r="F1565" s="232">
        <v>4</v>
      </c>
      <c r="J1565" s="202" t="s">
        <v>1712</v>
      </c>
      <c r="L1565" s="233" t="s">
        <v>75</v>
      </c>
      <c r="M1565" s="275">
        <v>1</v>
      </c>
      <c r="N1565" s="275"/>
    </row>
    <row r="1566" spans="1:19" x14ac:dyDescent="0.25">
      <c r="F1566" s="232"/>
      <c r="L1566" s="233"/>
      <c r="M1566" s="275"/>
      <c r="N1566" s="275"/>
      <c r="S1566" s="275"/>
    </row>
    <row r="1567" spans="1:19" ht="45" x14ac:dyDescent="0.25">
      <c r="A1567" s="224">
        <v>465</v>
      </c>
      <c r="B1567" s="224">
        <v>12526</v>
      </c>
      <c r="C1567" s="224">
        <v>1</v>
      </c>
      <c r="D1567" s="224">
        <v>9</v>
      </c>
      <c r="E1567" s="224">
        <v>152</v>
      </c>
      <c r="F1567" s="232"/>
      <c r="J1567" s="202" t="s">
        <v>1713</v>
      </c>
      <c r="L1567" s="233"/>
      <c r="M1567" s="275"/>
      <c r="N1567" s="275"/>
    </row>
    <row r="1568" spans="1:19" x14ac:dyDescent="0.25">
      <c r="F1568" s="232"/>
      <c r="L1568" s="233"/>
      <c r="M1568" s="275"/>
      <c r="N1568" s="275"/>
    </row>
    <row r="1569" spans="1:14" ht="60" x14ac:dyDescent="0.25">
      <c r="A1569" s="224">
        <v>466</v>
      </c>
      <c r="B1569" s="224">
        <v>12502</v>
      </c>
      <c r="C1569" s="224">
        <v>1</v>
      </c>
      <c r="D1569" s="224">
        <v>9</v>
      </c>
      <c r="E1569" s="224">
        <v>152</v>
      </c>
      <c r="F1569" s="232">
        <v>5</v>
      </c>
      <c r="J1569" s="202" t="s">
        <v>1714</v>
      </c>
      <c r="L1569" s="233" t="s">
        <v>75</v>
      </c>
      <c r="M1569" s="275">
        <v>2</v>
      </c>
      <c r="N1569" s="275"/>
    </row>
    <row r="1570" spans="1:14" x14ac:dyDescent="0.25">
      <c r="F1570" s="232"/>
      <c r="L1570" s="233"/>
      <c r="M1570" s="275"/>
      <c r="N1570" s="275"/>
    </row>
    <row r="1571" spans="1:14" ht="60" x14ac:dyDescent="0.25">
      <c r="A1571" s="224">
        <v>467</v>
      </c>
      <c r="B1571" s="224">
        <v>12525</v>
      </c>
      <c r="C1571" s="224">
        <v>1</v>
      </c>
      <c r="D1571" s="224">
        <v>9</v>
      </c>
      <c r="E1571" s="224">
        <v>152</v>
      </c>
      <c r="F1571" s="232">
        <v>6</v>
      </c>
      <c r="J1571" s="202" t="s">
        <v>1715</v>
      </c>
      <c r="L1571" s="233" t="s">
        <v>75</v>
      </c>
      <c r="M1571" s="275">
        <v>1</v>
      </c>
      <c r="N1571" s="275"/>
    </row>
    <row r="1572" spans="1:14" x14ac:dyDescent="0.25">
      <c r="F1572" s="232"/>
      <c r="L1572" s="233"/>
      <c r="M1572" s="275"/>
      <c r="N1572" s="275"/>
    </row>
    <row r="1573" spans="1:14" x14ac:dyDescent="0.25">
      <c r="A1573" s="224">
        <v>13</v>
      </c>
      <c r="B1573" s="224">
        <v>9972</v>
      </c>
      <c r="C1573" s="224">
        <v>1</v>
      </c>
      <c r="D1573" s="224">
        <v>1</v>
      </c>
      <c r="E1573" s="224">
        <v>112</v>
      </c>
      <c r="F1573" s="232"/>
      <c r="L1573" s="233"/>
      <c r="M1573" s="275"/>
      <c r="N1573" s="275"/>
    </row>
    <row r="1574" spans="1:14" x14ac:dyDescent="0.25">
      <c r="A1574" s="224">
        <v>9</v>
      </c>
      <c r="B1574" s="224">
        <v>6695</v>
      </c>
      <c r="C1574" s="224">
        <v>1</v>
      </c>
      <c r="D1574" s="224">
        <v>1</v>
      </c>
      <c r="E1574" s="224">
        <v>112</v>
      </c>
      <c r="F1574" s="232"/>
      <c r="G1574" s="231">
        <v>66</v>
      </c>
      <c r="L1574" s="233"/>
      <c r="M1574" s="275"/>
      <c r="N1574" s="275"/>
    </row>
    <row r="1575" spans="1:14" x14ac:dyDescent="0.25">
      <c r="F1575" s="232"/>
      <c r="L1575" s="233"/>
      <c r="M1575" s="275"/>
      <c r="N1575" s="275"/>
    </row>
    <row r="1576" spans="1:14" x14ac:dyDescent="0.25">
      <c r="A1576" s="224">
        <v>10</v>
      </c>
      <c r="B1576" s="224">
        <v>9969</v>
      </c>
      <c r="C1576" s="224">
        <v>1</v>
      </c>
      <c r="D1576" s="224">
        <v>1</v>
      </c>
      <c r="E1576" s="224">
        <v>112</v>
      </c>
      <c r="F1576" s="232"/>
      <c r="L1576" s="233"/>
      <c r="M1576" s="275"/>
      <c r="N1576" s="275"/>
    </row>
    <row r="1577" spans="1:14" x14ac:dyDescent="0.25">
      <c r="F1577" s="232"/>
      <c r="L1577" s="233"/>
      <c r="M1577" s="275"/>
      <c r="N1577" s="275"/>
    </row>
    <row r="1578" spans="1:14" x14ac:dyDescent="0.25">
      <c r="A1578" s="224">
        <v>11</v>
      </c>
      <c r="B1578" s="224">
        <v>9970</v>
      </c>
      <c r="C1578" s="224">
        <v>1</v>
      </c>
      <c r="D1578" s="224">
        <v>1</v>
      </c>
      <c r="E1578" s="224">
        <v>112</v>
      </c>
      <c r="F1578" s="232"/>
      <c r="L1578" s="233"/>
      <c r="M1578" s="275"/>
      <c r="N1578" s="275"/>
    </row>
    <row r="1579" spans="1:14" x14ac:dyDescent="0.25">
      <c r="F1579" s="232"/>
      <c r="L1579" s="233"/>
      <c r="M1579" s="275"/>
      <c r="N1579" s="275"/>
    </row>
    <row r="1580" spans="1:14" x14ac:dyDescent="0.25">
      <c r="A1580" s="224">
        <v>9</v>
      </c>
      <c r="B1580" s="224">
        <v>6695</v>
      </c>
      <c r="C1580" s="224">
        <v>1</v>
      </c>
      <c r="D1580" s="224">
        <v>1</v>
      </c>
      <c r="E1580" s="224">
        <v>112</v>
      </c>
      <c r="F1580" s="232"/>
      <c r="G1580" s="231">
        <v>66</v>
      </c>
      <c r="L1580" s="233"/>
      <c r="M1580" s="275"/>
      <c r="N1580" s="275"/>
    </row>
    <row r="1581" spans="1:14" x14ac:dyDescent="0.25">
      <c r="F1581" s="232"/>
      <c r="L1581" s="233"/>
      <c r="M1581" s="275"/>
      <c r="N1581" s="275"/>
    </row>
    <row r="1582" spans="1:14" x14ac:dyDescent="0.25">
      <c r="A1582" s="224">
        <v>10</v>
      </c>
      <c r="B1582" s="224">
        <v>9969</v>
      </c>
      <c r="C1582" s="224">
        <v>1</v>
      </c>
      <c r="D1582" s="224">
        <v>1</v>
      </c>
      <c r="E1582" s="224">
        <v>112</v>
      </c>
      <c r="F1582" s="232"/>
      <c r="L1582" s="233"/>
      <c r="M1582" s="275"/>
      <c r="N1582" s="275"/>
    </row>
    <row r="1583" spans="1:14" x14ac:dyDescent="0.25">
      <c r="F1583" s="232"/>
      <c r="L1583" s="233"/>
      <c r="M1583" s="275"/>
      <c r="N1583" s="275"/>
    </row>
    <row r="1584" spans="1:14" x14ac:dyDescent="0.25">
      <c r="F1584" s="232"/>
      <c r="L1584" s="233"/>
      <c r="M1584" s="275"/>
      <c r="N1584" s="275"/>
    </row>
    <row r="1585" spans="1:16" x14ac:dyDescent="0.25">
      <c r="F1585" s="232"/>
      <c r="L1585" s="233"/>
      <c r="M1585" s="275"/>
      <c r="N1585" s="275"/>
    </row>
    <row r="1586" spans="1:16" x14ac:dyDescent="0.25">
      <c r="F1586" s="232"/>
      <c r="L1586" s="233"/>
      <c r="M1586" s="275"/>
      <c r="N1586" s="275"/>
    </row>
    <row r="1587" spans="1:16" x14ac:dyDescent="0.25">
      <c r="F1587" s="232"/>
      <c r="L1587" s="233"/>
      <c r="M1587" s="275"/>
      <c r="N1587" s="275"/>
    </row>
    <row r="1588" spans="1:16" x14ac:dyDescent="0.25">
      <c r="F1588" s="232"/>
      <c r="L1588" s="233"/>
      <c r="M1588" s="275"/>
      <c r="N1588" s="275"/>
    </row>
    <row r="1589" spans="1:16" s="242" customFormat="1" x14ac:dyDescent="0.25">
      <c r="A1589" s="236"/>
      <c r="B1589" s="236"/>
      <c r="C1589" s="236"/>
      <c r="D1589" s="236"/>
      <c r="E1589" s="236"/>
      <c r="F1589" s="237"/>
      <c r="G1589" s="238"/>
      <c r="H1589" s="238"/>
      <c r="I1589" s="238"/>
      <c r="J1589" s="211" t="s">
        <v>2132</v>
      </c>
      <c r="K1589" s="239"/>
      <c r="L1589" s="228"/>
      <c r="M1589" s="300"/>
      <c r="N1589" s="300"/>
      <c r="O1589" s="240"/>
      <c r="P1589" s="322"/>
    </row>
    <row r="1590" spans="1:16" s="242" customFormat="1" ht="14.25" customHeight="1" x14ac:dyDescent="0.25">
      <c r="A1590" s="236"/>
      <c r="B1590" s="236"/>
      <c r="C1590" s="236"/>
      <c r="D1590" s="236"/>
      <c r="E1590" s="236"/>
      <c r="F1590" s="247"/>
      <c r="J1590" s="207"/>
      <c r="L1590" s="248"/>
      <c r="M1590" s="302"/>
      <c r="N1590" s="302"/>
      <c r="O1590" s="241"/>
      <c r="P1590" s="322"/>
    </row>
    <row r="1591" spans="1:16" x14ac:dyDescent="0.25">
      <c r="F1591" s="225"/>
      <c r="G1591" s="226"/>
      <c r="H1591" s="226"/>
      <c r="I1591" s="227"/>
      <c r="J1591" s="206"/>
      <c r="K1591" s="226"/>
      <c r="L1591" s="228"/>
      <c r="M1591" s="314"/>
      <c r="N1591" s="300"/>
      <c r="O1591" s="229"/>
      <c r="P1591" s="320"/>
    </row>
    <row r="1592" spans="1:16" x14ac:dyDescent="0.25">
      <c r="A1592" s="224">
        <v>468</v>
      </c>
      <c r="B1592" s="224">
        <v>12516</v>
      </c>
      <c r="C1592" s="224">
        <v>1</v>
      </c>
      <c r="D1592" s="224">
        <v>9</v>
      </c>
      <c r="E1592" s="224">
        <v>152</v>
      </c>
      <c r="F1592" s="232"/>
      <c r="J1592" s="202" t="s">
        <v>1716</v>
      </c>
      <c r="L1592" s="233"/>
      <c r="M1592" s="275"/>
      <c r="N1592" s="275"/>
    </row>
    <row r="1593" spans="1:16" x14ac:dyDescent="0.25">
      <c r="F1593" s="232"/>
      <c r="L1593" s="233"/>
      <c r="M1593" s="275"/>
      <c r="N1593" s="275"/>
    </row>
    <row r="1594" spans="1:16" ht="60" x14ac:dyDescent="0.25">
      <c r="A1594" s="224">
        <v>469</v>
      </c>
      <c r="B1594" s="224">
        <v>12517</v>
      </c>
      <c r="C1594" s="224">
        <v>1</v>
      </c>
      <c r="D1594" s="224">
        <v>9</v>
      </c>
      <c r="E1594" s="224">
        <v>153</v>
      </c>
      <c r="F1594" s="232"/>
      <c r="G1594" s="231">
        <v>219</v>
      </c>
      <c r="J1594" s="204" t="s">
        <v>1717</v>
      </c>
      <c r="L1594" s="233"/>
      <c r="M1594" s="275"/>
      <c r="N1594" s="275"/>
    </row>
    <row r="1595" spans="1:16" x14ac:dyDescent="0.25">
      <c r="F1595" s="232"/>
      <c r="L1595" s="233"/>
      <c r="M1595" s="275"/>
      <c r="N1595" s="275"/>
    </row>
    <row r="1596" spans="1:16" ht="45" x14ac:dyDescent="0.25">
      <c r="A1596" s="224">
        <v>470</v>
      </c>
      <c r="B1596" s="224">
        <v>12930</v>
      </c>
      <c r="C1596" s="224">
        <v>1</v>
      </c>
      <c r="D1596" s="224">
        <v>9</v>
      </c>
      <c r="E1596" s="224">
        <v>153</v>
      </c>
      <c r="F1596" s="232">
        <v>7</v>
      </c>
      <c r="G1596" s="231" t="s">
        <v>1718</v>
      </c>
      <c r="J1596" s="202" t="s">
        <v>1719</v>
      </c>
      <c r="L1596" s="233" t="s">
        <v>75</v>
      </c>
      <c r="M1596" s="275">
        <v>1</v>
      </c>
      <c r="N1596" s="275"/>
    </row>
    <row r="1597" spans="1:16" x14ac:dyDescent="0.25">
      <c r="F1597" s="232"/>
      <c r="L1597" s="233"/>
      <c r="M1597" s="275"/>
      <c r="N1597" s="275"/>
    </row>
    <row r="1598" spans="1:16" ht="45" x14ac:dyDescent="0.25">
      <c r="A1598" s="224">
        <v>471</v>
      </c>
      <c r="B1598" s="224">
        <v>12518</v>
      </c>
      <c r="C1598" s="224">
        <v>1</v>
      </c>
      <c r="D1598" s="224">
        <v>9</v>
      </c>
      <c r="E1598" s="224">
        <v>153</v>
      </c>
      <c r="F1598" s="232">
        <v>8</v>
      </c>
      <c r="G1598" s="231" t="s">
        <v>1718</v>
      </c>
      <c r="J1598" s="202" t="s">
        <v>1720</v>
      </c>
      <c r="L1598" s="233" t="s">
        <v>75</v>
      </c>
      <c r="M1598" s="275">
        <v>2</v>
      </c>
      <c r="N1598" s="275"/>
    </row>
    <row r="1599" spans="1:16" x14ac:dyDescent="0.25">
      <c r="F1599" s="232"/>
      <c r="L1599" s="233"/>
      <c r="M1599" s="275"/>
      <c r="N1599" s="275"/>
    </row>
    <row r="1600" spans="1:16" x14ac:dyDescent="0.25">
      <c r="F1600" s="232"/>
      <c r="L1600" s="233"/>
      <c r="M1600" s="275"/>
      <c r="N1600" s="275"/>
    </row>
    <row r="1601" spans="6:14" x14ac:dyDescent="0.25">
      <c r="F1601" s="232"/>
      <c r="L1601" s="233"/>
      <c r="M1601" s="275"/>
      <c r="N1601" s="275"/>
    </row>
    <row r="1602" spans="6:14" x14ac:dyDescent="0.25">
      <c r="F1602" s="232"/>
      <c r="L1602" s="233"/>
      <c r="M1602" s="275"/>
      <c r="N1602" s="275"/>
    </row>
    <row r="1603" spans="6:14" x14ac:dyDescent="0.25">
      <c r="F1603" s="232"/>
      <c r="L1603" s="233"/>
      <c r="M1603" s="275"/>
      <c r="N1603" s="275"/>
    </row>
    <row r="1604" spans="6:14" x14ac:dyDescent="0.25">
      <c r="F1604" s="232"/>
      <c r="L1604" s="233"/>
      <c r="M1604" s="275"/>
      <c r="N1604" s="275"/>
    </row>
    <row r="1605" spans="6:14" x14ac:dyDescent="0.25">
      <c r="F1605" s="232"/>
      <c r="L1605" s="233"/>
      <c r="M1605" s="275"/>
      <c r="N1605" s="275"/>
    </row>
    <row r="1606" spans="6:14" x14ac:dyDescent="0.25">
      <c r="F1606" s="232"/>
      <c r="L1606" s="233"/>
      <c r="M1606" s="275"/>
      <c r="N1606" s="275"/>
    </row>
    <row r="1607" spans="6:14" x14ac:dyDescent="0.25">
      <c r="F1607" s="232"/>
      <c r="L1607" s="233"/>
      <c r="M1607" s="275"/>
      <c r="N1607" s="275"/>
    </row>
    <row r="1608" spans="6:14" x14ac:dyDescent="0.25">
      <c r="F1608" s="232"/>
      <c r="L1608" s="233"/>
      <c r="M1608" s="275"/>
      <c r="N1608" s="275"/>
    </row>
    <row r="1609" spans="6:14" x14ac:dyDescent="0.25">
      <c r="F1609" s="232"/>
      <c r="L1609" s="233"/>
      <c r="M1609" s="275"/>
      <c r="N1609" s="275"/>
    </row>
    <row r="1610" spans="6:14" x14ac:dyDescent="0.25">
      <c r="F1610" s="232"/>
      <c r="L1610" s="233"/>
      <c r="M1610" s="275"/>
      <c r="N1610" s="275"/>
    </row>
    <row r="1611" spans="6:14" x14ac:dyDescent="0.25">
      <c r="F1611" s="232"/>
      <c r="L1611" s="233"/>
      <c r="M1611" s="275"/>
      <c r="N1611" s="275"/>
    </row>
    <row r="1612" spans="6:14" x14ac:dyDescent="0.25">
      <c r="F1612" s="232"/>
      <c r="L1612" s="233"/>
      <c r="M1612" s="275"/>
      <c r="N1612" s="275"/>
    </row>
    <row r="1613" spans="6:14" x14ac:dyDescent="0.25">
      <c r="F1613" s="232"/>
      <c r="L1613" s="233"/>
      <c r="M1613" s="275"/>
      <c r="N1613" s="275"/>
    </row>
    <row r="1614" spans="6:14" x14ac:dyDescent="0.25">
      <c r="F1614" s="232"/>
      <c r="L1614" s="233"/>
      <c r="M1614" s="275"/>
      <c r="N1614" s="275"/>
    </row>
    <row r="1615" spans="6:14" x14ac:dyDescent="0.25">
      <c r="F1615" s="232"/>
      <c r="L1615" s="233"/>
      <c r="M1615" s="275"/>
      <c r="N1615" s="275"/>
    </row>
    <row r="1616" spans="6:14" x14ac:dyDescent="0.25">
      <c r="F1616" s="232"/>
      <c r="L1616" s="233"/>
      <c r="M1616" s="275"/>
      <c r="N1616" s="275"/>
    </row>
    <row r="1617" spans="1:16" x14ac:dyDescent="0.25">
      <c r="F1617" s="232"/>
      <c r="L1617" s="233"/>
      <c r="M1617" s="275"/>
      <c r="N1617" s="275"/>
    </row>
    <row r="1618" spans="1:16" x14ac:dyDescent="0.25">
      <c r="F1618" s="232"/>
      <c r="L1618" s="233"/>
      <c r="M1618" s="275"/>
      <c r="N1618" s="275"/>
    </row>
    <row r="1619" spans="1:16" x14ac:dyDescent="0.25">
      <c r="F1619" s="232"/>
      <c r="L1619" s="233"/>
      <c r="M1619" s="275"/>
      <c r="N1619" s="275"/>
    </row>
    <row r="1620" spans="1:16" x14ac:dyDescent="0.25">
      <c r="F1620" s="232"/>
      <c r="L1620" s="233"/>
      <c r="M1620" s="275"/>
      <c r="N1620" s="275"/>
    </row>
    <row r="1621" spans="1:16" x14ac:dyDescent="0.25">
      <c r="F1621" s="232"/>
      <c r="L1621" s="233"/>
      <c r="M1621" s="275"/>
      <c r="N1621" s="275"/>
    </row>
    <row r="1622" spans="1:16" x14ac:dyDescent="0.25">
      <c r="F1622" s="232"/>
      <c r="L1622" s="233"/>
      <c r="M1622" s="275"/>
      <c r="N1622" s="275"/>
    </row>
    <row r="1623" spans="1:16" x14ac:dyDescent="0.25">
      <c r="F1623" s="232"/>
      <c r="L1623" s="233"/>
      <c r="M1623" s="275"/>
      <c r="N1623" s="275"/>
    </row>
    <row r="1624" spans="1:16" x14ac:dyDescent="0.25">
      <c r="F1624" s="232"/>
      <c r="L1624" s="233"/>
      <c r="M1624" s="275"/>
      <c r="N1624" s="275"/>
    </row>
    <row r="1625" spans="1:16" x14ac:dyDescent="0.25">
      <c r="F1625" s="232"/>
      <c r="L1625" s="233"/>
      <c r="M1625" s="275"/>
      <c r="N1625" s="275"/>
    </row>
    <row r="1626" spans="1:16" x14ac:dyDescent="0.25">
      <c r="F1626" s="232"/>
      <c r="L1626" s="233"/>
      <c r="M1626" s="275"/>
      <c r="N1626" s="275"/>
    </row>
    <row r="1627" spans="1:16" x14ac:dyDescent="0.25">
      <c r="F1627" s="232"/>
      <c r="L1627" s="233"/>
      <c r="M1627" s="275"/>
      <c r="N1627" s="275"/>
    </row>
    <row r="1628" spans="1:16" x14ac:dyDescent="0.25">
      <c r="F1628" s="232"/>
      <c r="L1628" s="233"/>
      <c r="M1628" s="275"/>
      <c r="N1628" s="275"/>
    </row>
    <row r="1629" spans="1:16" x14ac:dyDescent="0.25">
      <c r="F1629" s="232"/>
      <c r="L1629" s="233"/>
      <c r="M1629" s="275"/>
      <c r="N1629" s="275"/>
    </row>
    <row r="1630" spans="1:16" x14ac:dyDescent="0.25">
      <c r="F1630" s="232"/>
      <c r="L1630" s="233"/>
      <c r="M1630" s="275"/>
      <c r="N1630" s="275"/>
    </row>
    <row r="1631" spans="1:16" x14ac:dyDescent="0.25">
      <c r="F1631" s="232"/>
      <c r="L1631" s="233"/>
      <c r="M1631" s="275"/>
      <c r="N1631" s="275"/>
    </row>
    <row r="1632" spans="1:16" s="242" customFormat="1" x14ac:dyDescent="0.25">
      <c r="A1632" s="236"/>
      <c r="B1632" s="236"/>
      <c r="C1632" s="236"/>
      <c r="D1632" s="236"/>
      <c r="E1632" s="236"/>
      <c r="F1632" s="237"/>
      <c r="G1632" s="238"/>
      <c r="H1632" s="238"/>
      <c r="I1632" s="238"/>
      <c r="J1632" s="211" t="s">
        <v>2132</v>
      </c>
      <c r="K1632" s="239"/>
      <c r="L1632" s="228"/>
      <c r="M1632" s="300"/>
      <c r="N1632" s="300"/>
      <c r="O1632" s="240"/>
      <c r="P1632" s="322"/>
    </row>
    <row r="1633" spans="1:16" s="242" customFormat="1" ht="14.25" customHeight="1" x14ac:dyDescent="0.25">
      <c r="A1633" s="236"/>
      <c r="B1633" s="236"/>
      <c r="C1633" s="236"/>
      <c r="D1633" s="236"/>
      <c r="E1633" s="236"/>
      <c r="F1633" s="247"/>
      <c r="J1633" s="207"/>
      <c r="L1633" s="248"/>
      <c r="M1633" s="302"/>
      <c r="N1633" s="302"/>
      <c r="O1633" s="241"/>
      <c r="P1633" s="322"/>
    </row>
    <row r="1634" spans="1:16" s="242" customFormat="1" ht="14.25" customHeight="1" x14ac:dyDescent="0.25">
      <c r="A1634" s="236"/>
      <c r="B1634" s="236"/>
      <c r="C1634" s="236"/>
      <c r="D1634" s="236"/>
      <c r="E1634" s="236"/>
      <c r="F1634" s="247"/>
      <c r="J1634" s="207"/>
      <c r="L1634" s="248"/>
      <c r="M1634" s="302"/>
      <c r="N1634" s="302"/>
      <c r="O1634" s="241"/>
      <c r="P1634" s="322"/>
    </row>
    <row r="1635" spans="1:16" x14ac:dyDescent="0.25">
      <c r="F1635" s="225"/>
      <c r="G1635" s="226"/>
      <c r="H1635" s="226"/>
      <c r="I1635" s="227"/>
      <c r="J1635" s="206"/>
      <c r="K1635" s="226"/>
      <c r="L1635" s="228"/>
      <c r="M1635" s="314"/>
      <c r="N1635" s="300"/>
      <c r="O1635" s="229"/>
      <c r="P1635" s="320"/>
    </row>
    <row r="1636" spans="1:16" x14ac:dyDescent="0.25">
      <c r="A1636" s="224">
        <v>395</v>
      </c>
      <c r="B1636" s="224">
        <v>1257</v>
      </c>
      <c r="C1636" s="224">
        <v>1</v>
      </c>
      <c r="D1636" s="224">
        <v>9</v>
      </c>
      <c r="E1636" s="224">
        <v>147</v>
      </c>
      <c r="F1636" s="232"/>
      <c r="J1636" s="205" t="s">
        <v>1650</v>
      </c>
      <c r="L1636" s="233"/>
      <c r="M1636" s="275"/>
      <c r="N1636" s="275"/>
    </row>
    <row r="1637" spans="1:16" x14ac:dyDescent="0.25">
      <c r="F1637" s="232"/>
      <c r="L1637" s="233"/>
      <c r="M1637" s="275"/>
      <c r="N1637" s="275"/>
    </row>
    <row r="1638" spans="1:16" x14ac:dyDescent="0.25">
      <c r="A1638" s="224">
        <v>396</v>
      </c>
      <c r="B1638" s="224">
        <v>4310</v>
      </c>
      <c r="C1638" s="224">
        <v>1</v>
      </c>
      <c r="D1638" s="224">
        <v>9</v>
      </c>
      <c r="E1638" s="224">
        <v>147</v>
      </c>
      <c r="F1638" s="232"/>
      <c r="J1638" s="205" t="s">
        <v>1651</v>
      </c>
      <c r="L1638" s="233"/>
      <c r="M1638" s="275"/>
      <c r="N1638" s="275"/>
    </row>
    <row r="1639" spans="1:16" x14ac:dyDescent="0.25">
      <c r="A1639" s="224">
        <v>5</v>
      </c>
      <c r="B1639" s="224">
        <v>3627</v>
      </c>
      <c r="C1639" s="224">
        <v>1</v>
      </c>
      <c r="D1639" s="224">
        <v>1</v>
      </c>
      <c r="E1639" s="224">
        <v>112</v>
      </c>
      <c r="F1639" s="232"/>
      <c r="J1639" s="205" t="s">
        <v>2134</v>
      </c>
      <c r="L1639" s="233"/>
      <c r="M1639" s="275"/>
      <c r="N1639" s="275"/>
    </row>
    <row r="1640" spans="1:16" x14ac:dyDescent="0.25">
      <c r="F1640" s="232"/>
      <c r="L1640" s="233"/>
      <c r="M1640" s="307" t="s">
        <v>2135</v>
      </c>
      <c r="N1640" s="275"/>
    </row>
    <row r="1641" spans="1:16" x14ac:dyDescent="0.25">
      <c r="A1641" s="224">
        <v>6</v>
      </c>
      <c r="B1641" s="224">
        <v>6692</v>
      </c>
      <c r="C1641" s="224">
        <v>1</v>
      </c>
      <c r="D1641" s="224">
        <v>1</v>
      </c>
      <c r="E1641" s="224">
        <v>112</v>
      </c>
      <c r="F1641" s="232"/>
      <c r="G1641" s="231">
        <v>19</v>
      </c>
      <c r="J1641" s="202" t="s">
        <v>2137</v>
      </c>
      <c r="L1641" s="233"/>
      <c r="M1641" s="234">
        <v>147</v>
      </c>
      <c r="N1641" s="275"/>
    </row>
    <row r="1642" spans="1:16" x14ac:dyDescent="0.25">
      <c r="F1642" s="232"/>
      <c r="L1642" s="233"/>
      <c r="M1642" s="234"/>
      <c r="N1642" s="275"/>
    </row>
    <row r="1643" spans="1:16" x14ac:dyDescent="0.25">
      <c r="A1643" s="224">
        <v>6</v>
      </c>
      <c r="B1643" s="224">
        <v>6692</v>
      </c>
      <c r="C1643" s="224">
        <v>1</v>
      </c>
      <c r="D1643" s="224">
        <v>1</v>
      </c>
      <c r="E1643" s="224">
        <v>112</v>
      </c>
      <c r="F1643" s="232"/>
      <c r="G1643" s="231">
        <v>19</v>
      </c>
      <c r="J1643" s="202" t="s">
        <v>2137</v>
      </c>
      <c r="L1643" s="233"/>
      <c r="M1643" s="234">
        <v>148</v>
      </c>
      <c r="N1643" s="275"/>
    </row>
    <row r="1644" spans="1:16" x14ac:dyDescent="0.25">
      <c r="F1644" s="232"/>
      <c r="L1644" s="233"/>
      <c r="M1644" s="234"/>
      <c r="N1644" s="275"/>
    </row>
    <row r="1645" spans="1:16" x14ac:dyDescent="0.25">
      <c r="A1645" s="224">
        <v>6</v>
      </c>
      <c r="B1645" s="224">
        <v>6692</v>
      </c>
      <c r="C1645" s="224">
        <v>1</v>
      </c>
      <c r="D1645" s="224">
        <v>1</v>
      </c>
      <c r="E1645" s="224">
        <v>112</v>
      </c>
      <c r="F1645" s="232"/>
      <c r="G1645" s="231">
        <v>19</v>
      </c>
      <c r="J1645" s="202" t="s">
        <v>2137</v>
      </c>
      <c r="L1645" s="233"/>
      <c r="M1645" s="234">
        <v>149</v>
      </c>
      <c r="N1645" s="275"/>
    </row>
    <row r="1646" spans="1:16" x14ac:dyDescent="0.25">
      <c r="F1646" s="232"/>
      <c r="L1646" s="233"/>
      <c r="M1646" s="234"/>
      <c r="N1646" s="275"/>
    </row>
    <row r="1647" spans="1:16" x14ac:dyDescent="0.25">
      <c r="F1647" s="232"/>
      <c r="J1647" s="202" t="s">
        <v>2137</v>
      </c>
      <c r="L1647" s="233"/>
      <c r="M1647" s="234">
        <v>150</v>
      </c>
      <c r="N1647" s="275"/>
    </row>
    <row r="1648" spans="1:16" x14ac:dyDescent="0.25">
      <c r="A1648" s="224">
        <v>8</v>
      </c>
      <c r="B1648" s="224">
        <v>6694</v>
      </c>
      <c r="C1648" s="224">
        <v>1</v>
      </c>
      <c r="D1648" s="224">
        <v>1</v>
      </c>
      <c r="E1648" s="224">
        <v>112</v>
      </c>
      <c r="F1648" s="232"/>
      <c r="G1648" s="231">
        <v>66</v>
      </c>
      <c r="L1648" s="233"/>
      <c r="M1648" s="234"/>
      <c r="N1648" s="275"/>
    </row>
    <row r="1649" spans="1:14" x14ac:dyDescent="0.25">
      <c r="A1649" s="224">
        <v>9</v>
      </c>
      <c r="B1649" s="224">
        <v>6695</v>
      </c>
      <c r="C1649" s="224">
        <v>1</v>
      </c>
      <c r="D1649" s="224">
        <v>1</v>
      </c>
      <c r="E1649" s="224">
        <v>112</v>
      </c>
      <c r="F1649" s="232"/>
      <c r="G1649" s="231">
        <v>66</v>
      </c>
      <c r="J1649" s="202" t="s">
        <v>2137</v>
      </c>
      <c r="L1649" s="233"/>
      <c r="M1649" s="234">
        <v>151</v>
      </c>
      <c r="N1649" s="275"/>
    </row>
    <row r="1650" spans="1:14" x14ac:dyDescent="0.25">
      <c r="A1650" s="224">
        <v>8</v>
      </c>
      <c r="B1650" s="224">
        <v>6694</v>
      </c>
      <c r="C1650" s="224">
        <v>1</v>
      </c>
      <c r="D1650" s="224">
        <v>1</v>
      </c>
      <c r="E1650" s="224">
        <v>112</v>
      </c>
      <c r="F1650" s="232"/>
      <c r="G1650" s="231">
        <v>66</v>
      </c>
      <c r="L1650" s="233"/>
      <c r="M1650" s="234"/>
      <c r="N1650" s="275"/>
    </row>
    <row r="1651" spans="1:14" x14ac:dyDescent="0.25">
      <c r="F1651" s="232"/>
      <c r="J1651" s="202" t="s">
        <v>2137</v>
      </c>
      <c r="L1651" s="233"/>
      <c r="M1651" s="234">
        <v>152</v>
      </c>
      <c r="N1651" s="275"/>
    </row>
    <row r="1652" spans="1:14" x14ac:dyDescent="0.25">
      <c r="A1652" s="224">
        <v>8</v>
      </c>
      <c r="B1652" s="224">
        <v>6694</v>
      </c>
      <c r="C1652" s="224">
        <v>1</v>
      </c>
      <c r="D1652" s="224">
        <v>1</v>
      </c>
      <c r="E1652" s="224">
        <v>112</v>
      </c>
      <c r="F1652" s="232"/>
      <c r="G1652" s="231">
        <v>66</v>
      </c>
      <c r="L1652" s="233"/>
      <c r="M1652" s="234"/>
      <c r="N1652" s="275"/>
    </row>
    <row r="1653" spans="1:14" x14ac:dyDescent="0.25">
      <c r="A1653" s="224">
        <v>9</v>
      </c>
      <c r="B1653" s="224">
        <v>6695</v>
      </c>
      <c r="C1653" s="224">
        <v>1</v>
      </c>
      <c r="D1653" s="224">
        <v>1</v>
      </c>
      <c r="E1653" s="224">
        <v>112</v>
      </c>
      <c r="F1653" s="232"/>
      <c r="G1653" s="231">
        <v>66</v>
      </c>
      <c r="J1653" s="202" t="s">
        <v>2137</v>
      </c>
      <c r="L1653" s="233"/>
      <c r="M1653" s="234">
        <v>153</v>
      </c>
      <c r="N1653" s="275"/>
    </row>
    <row r="1654" spans="1:14" x14ac:dyDescent="0.25">
      <c r="A1654" s="224">
        <v>11</v>
      </c>
      <c r="B1654" s="224">
        <v>9970</v>
      </c>
      <c r="C1654" s="224">
        <v>1</v>
      </c>
      <c r="D1654" s="224">
        <v>1</v>
      </c>
      <c r="E1654" s="224">
        <v>112</v>
      </c>
      <c r="F1654" s="232"/>
      <c r="L1654" s="233"/>
      <c r="M1654" s="275"/>
      <c r="N1654" s="275"/>
    </row>
    <row r="1655" spans="1:14" x14ac:dyDescent="0.25">
      <c r="F1655" s="232"/>
      <c r="L1655" s="233"/>
      <c r="M1655" s="275"/>
      <c r="N1655" s="275"/>
    </row>
    <row r="1656" spans="1:14" x14ac:dyDescent="0.25">
      <c r="A1656" s="224">
        <v>12</v>
      </c>
      <c r="B1656" s="224">
        <v>9971</v>
      </c>
      <c r="C1656" s="224">
        <v>1</v>
      </c>
      <c r="D1656" s="224">
        <v>1</v>
      </c>
      <c r="E1656" s="224">
        <v>112</v>
      </c>
      <c r="F1656" s="232"/>
      <c r="L1656" s="233"/>
      <c r="M1656" s="275"/>
      <c r="N1656" s="275"/>
    </row>
    <row r="1657" spans="1:14" x14ac:dyDescent="0.25">
      <c r="F1657" s="232"/>
      <c r="L1657" s="233"/>
      <c r="M1657" s="275"/>
      <c r="N1657" s="275"/>
    </row>
    <row r="1658" spans="1:14" x14ac:dyDescent="0.25">
      <c r="A1658" s="224">
        <v>13</v>
      </c>
      <c r="B1658" s="224">
        <v>9972</v>
      </c>
      <c r="C1658" s="224">
        <v>1</v>
      </c>
      <c r="D1658" s="224">
        <v>1</v>
      </c>
      <c r="E1658" s="224">
        <v>112</v>
      </c>
      <c r="F1658" s="232"/>
      <c r="L1658" s="233"/>
      <c r="M1658" s="275"/>
      <c r="N1658" s="275"/>
    </row>
    <row r="1659" spans="1:14" x14ac:dyDescent="0.25">
      <c r="A1659" s="224">
        <v>9</v>
      </c>
      <c r="B1659" s="224">
        <v>6695</v>
      </c>
      <c r="C1659" s="224">
        <v>1</v>
      </c>
      <c r="D1659" s="224">
        <v>1</v>
      </c>
      <c r="E1659" s="224">
        <v>112</v>
      </c>
      <c r="F1659" s="232"/>
      <c r="G1659" s="231">
        <v>66</v>
      </c>
      <c r="L1659" s="233"/>
      <c r="M1659" s="275"/>
      <c r="N1659" s="275"/>
    </row>
    <row r="1660" spans="1:14" x14ac:dyDescent="0.25">
      <c r="F1660" s="232"/>
      <c r="L1660" s="233"/>
      <c r="M1660" s="275"/>
      <c r="N1660" s="275"/>
    </row>
    <row r="1661" spans="1:14" x14ac:dyDescent="0.25">
      <c r="A1661" s="224">
        <v>10</v>
      </c>
      <c r="B1661" s="224">
        <v>9969</v>
      </c>
      <c r="C1661" s="224">
        <v>1</v>
      </c>
      <c r="D1661" s="224">
        <v>1</v>
      </c>
      <c r="E1661" s="224">
        <v>112</v>
      </c>
      <c r="F1661" s="232"/>
      <c r="L1661" s="233"/>
      <c r="M1661" s="275"/>
      <c r="N1661" s="275"/>
    </row>
    <row r="1662" spans="1:14" x14ac:dyDescent="0.25">
      <c r="F1662" s="232"/>
      <c r="L1662" s="233"/>
      <c r="M1662" s="275"/>
      <c r="N1662" s="275"/>
    </row>
    <row r="1663" spans="1:14" x14ac:dyDescent="0.25">
      <c r="A1663" s="224">
        <v>11</v>
      </c>
      <c r="B1663" s="224">
        <v>9970</v>
      </c>
      <c r="C1663" s="224">
        <v>1</v>
      </c>
      <c r="D1663" s="224">
        <v>1</v>
      </c>
      <c r="E1663" s="224">
        <v>112</v>
      </c>
      <c r="F1663" s="232"/>
      <c r="L1663" s="233"/>
      <c r="M1663" s="275"/>
      <c r="N1663" s="275"/>
    </row>
    <row r="1664" spans="1:14" x14ac:dyDescent="0.25">
      <c r="F1664" s="232"/>
      <c r="L1664" s="233"/>
      <c r="M1664" s="275"/>
      <c r="N1664" s="275"/>
    </row>
    <row r="1665" spans="1:16" x14ac:dyDescent="0.25">
      <c r="A1665" s="224">
        <v>9</v>
      </c>
      <c r="B1665" s="224">
        <v>6695</v>
      </c>
      <c r="C1665" s="224">
        <v>1</v>
      </c>
      <c r="D1665" s="224">
        <v>1</v>
      </c>
      <c r="E1665" s="224">
        <v>112</v>
      </c>
      <c r="F1665" s="232"/>
      <c r="G1665" s="231">
        <v>66</v>
      </c>
      <c r="L1665" s="233"/>
      <c r="M1665" s="275"/>
      <c r="N1665" s="275"/>
    </row>
    <row r="1666" spans="1:16" x14ac:dyDescent="0.25">
      <c r="F1666" s="232"/>
      <c r="L1666" s="233"/>
      <c r="M1666" s="275"/>
      <c r="N1666" s="275"/>
    </row>
    <row r="1667" spans="1:16" x14ac:dyDescent="0.25">
      <c r="A1667" s="224">
        <v>10</v>
      </c>
      <c r="B1667" s="224">
        <v>9969</v>
      </c>
      <c r="C1667" s="224">
        <v>1</v>
      </c>
      <c r="D1667" s="224">
        <v>1</v>
      </c>
      <c r="E1667" s="224">
        <v>112</v>
      </c>
      <c r="F1667" s="232"/>
      <c r="L1667" s="233"/>
      <c r="M1667" s="275"/>
      <c r="N1667" s="275"/>
    </row>
    <row r="1668" spans="1:16" x14ac:dyDescent="0.25">
      <c r="F1668" s="232"/>
      <c r="L1668" s="233"/>
      <c r="M1668" s="275"/>
      <c r="N1668" s="275"/>
    </row>
    <row r="1669" spans="1:16" x14ac:dyDescent="0.25">
      <c r="A1669" s="224">
        <v>11</v>
      </c>
      <c r="B1669" s="224">
        <v>9970</v>
      </c>
      <c r="C1669" s="224">
        <v>1</v>
      </c>
      <c r="D1669" s="224">
        <v>1</v>
      </c>
      <c r="E1669" s="224">
        <v>112</v>
      </c>
      <c r="F1669" s="232"/>
      <c r="L1669" s="233"/>
      <c r="M1669" s="275"/>
      <c r="N1669" s="275"/>
    </row>
    <row r="1670" spans="1:16" x14ac:dyDescent="0.25">
      <c r="F1670" s="232"/>
      <c r="L1670" s="233"/>
      <c r="M1670" s="275"/>
      <c r="N1670" s="275"/>
    </row>
    <row r="1671" spans="1:16" x14ac:dyDescent="0.25">
      <c r="A1671" s="224">
        <v>12</v>
      </c>
      <c r="B1671" s="224">
        <v>9971</v>
      </c>
      <c r="C1671" s="224">
        <v>1</v>
      </c>
      <c r="D1671" s="224">
        <v>1</v>
      </c>
      <c r="E1671" s="224">
        <v>112</v>
      </c>
      <c r="F1671" s="232"/>
      <c r="L1671" s="233"/>
      <c r="M1671" s="275"/>
      <c r="N1671" s="275"/>
    </row>
    <row r="1672" spans="1:16" x14ac:dyDescent="0.25">
      <c r="F1672" s="232"/>
      <c r="L1672" s="233"/>
      <c r="M1672" s="275"/>
      <c r="N1672" s="275"/>
    </row>
    <row r="1673" spans="1:16" x14ac:dyDescent="0.25">
      <c r="A1673" s="224">
        <v>9</v>
      </c>
      <c r="B1673" s="224">
        <v>6695</v>
      </c>
      <c r="C1673" s="224">
        <v>1</v>
      </c>
      <c r="D1673" s="224">
        <v>1</v>
      </c>
      <c r="E1673" s="224">
        <v>112</v>
      </c>
      <c r="F1673" s="232"/>
      <c r="G1673" s="231">
        <v>66</v>
      </c>
      <c r="L1673" s="233"/>
      <c r="M1673" s="275"/>
      <c r="N1673" s="275"/>
    </row>
    <row r="1674" spans="1:16" x14ac:dyDescent="0.25">
      <c r="F1674" s="232"/>
      <c r="L1674" s="233"/>
      <c r="M1674" s="275"/>
      <c r="N1674" s="275"/>
    </row>
    <row r="1675" spans="1:16" x14ac:dyDescent="0.25">
      <c r="A1675" s="224">
        <v>10</v>
      </c>
      <c r="B1675" s="224">
        <v>9969</v>
      </c>
      <c r="C1675" s="224">
        <v>1</v>
      </c>
      <c r="D1675" s="224">
        <v>1</v>
      </c>
      <c r="E1675" s="224">
        <v>112</v>
      </c>
      <c r="F1675" s="232"/>
      <c r="L1675" s="233"/>
      <c r="M1675" s="275"/>
      <c r="N1675" s="275"/>
    </row>
    <row r="1676" spans="1:16" x14ac:dyDescent="0.25">
      <c r="F1676" s="232"/>
      <c r="L1676" s="233"/>
      <c r="M1676" s="275"/>
      <c r="N1676" s="275"/>
    </row>
    <row r="1677" spans="1:16" x14ac:dyDescent="0.25">
      <c r="F1677" s="232"/>
      <c r="L1677" s="233"/>
      <c r="M1677" s="275"/>
      <c r="N1677" s="275"/>
    </row>
    <row r="1678" spans="1:16" s="242" customFormat="1" x14ac:dyDescent="0.25">
      <c r="A1678" s="236"/>
      <c r="B1678" s="236"/>
      <c r="C1678" s="236"/>
      <c r="D1678" s="236"/>
      <c r="E1678" s="236"/>
      <c r="F1678" s="237"/>
      <c r="G1678" s="238"/>
      <c r="H1678" s="238"/>
      <c r="I1678" s="238"/>
      <c r="J1678" s="211" t="s">
        <v>2139</v>
      </c>
      <c r="K1678" s="239"/>
      <c r="L1678" s="228"/>
      <c r="M1678" s="300"/>
      <c r="N1678" s="300"/>
      <c r="O1678" s="240"/>
      <c r="P1678" s="322"/>
    </row>
    <row r="1681" spans="1:16" x14ac:dyDescent="0.25">
      <c r="F1681" s="225"/>
      <c r="G1681" s="226"/>
      <c r="H1681" s="226"/>
      <c r="I1681" s="227"/>
      <c r="J1681" s="206"/>
      <c r="K1681" s="226"/>
      <c r="L1681" s="228"/>
      <c r="M1681" s="314"/>
      <c r="N1681" s="300"/>
      <c r="O1681" s="229"/>
      <c r="P1681" s="320"/>
    </row>
    <row r="1682" spans="1:16" x14ac:dyDescent="0.25">
      <c r="A1682" s="224">
        <v>473</v>
      </c>
      <c r="B1682" s="224">
        <v>1328</v>
      </c>
      <c r="C1682" s="224">
        <v>1</v>
      </c>
      <c r="D1682" s="224">
        <v>10</v>
      </c>
      <c r="E1682" s="224">
        <v>155</v>
      </c>
      <c r="F1682" s="232"/>
      <c r="J1682" s="205" t="s">
        <v>2130</v>
      </c>
      <c r="L1682" s="233"/>
      <c r="M1682" s="275"/>
      <c r="N1682" s="275"/>
    </row>
    <row r="1683" spans="1:16" x14ac:dyDescent="0.25">
      <c r="F1683" s="232"/>
      <c r="J1683" s="205"/>
      <c r="L1683" s="233"/>
      <c r="M1683" s="275"/>
      <c r="N1683" s="275"/>
    </row>
    <row r="1684" spans="1:16" x14ac:dyDescent="0.25">
      <c r="A1684" s="224">
        <v>474</v>
      </c>
      <c r="B1684" s="224">
        <v>11030</v>
      </c>
      <c r="C1684" s="224">
        <v>1</v>
      </c>
      <c r="D1684" s="224">
        <v>10</v>
      </c>
      <c r="E1684" s="224">
        <v>155</v>
      </c>
      <c r="F1684" s="232"/>
      <c r="J1684" s="205" t="s">
        <v>1316</v>
      </c>
      <c r="L1684" s="233"/>
      <c r="M1684" s="275"/>
      <c r="N1684" s="275"/>
    </row>
    <row r="1685" spans="1:16" x14ac:dyDescent="0.25">
      <c r="F1685" s="232"/>
      <c r="J1685" s="205"/>
      <c r="L1685" s="233"/>
      <c r="M1685" s="275"/>
      <c r="N1685" s="275"/>
    </row>
    <row r="1686" spans="1:16" x14ac:dyDescent="0.25">
      <c r="A1686" s="224">
        <v>475</v>
      </c>
      <c r="B1686" s="224">
        <v>1329</v>
      </c>
      <c r="C1686" s="224">
        <v>1</v>
      </c>
      <c r="D1686" s="224">
        <v>10</v>
      </c>
      <c r="E1686" s="224">
        <v>155</v>
      </c>
      <c r="F1686" s="232"/>
      <c r="J1686" s="205" t="s">
        <v>1721</v>
      </c>
      <c r="L1686" s="233"/>
      <c r="M1686" s="275"/>
      <c r="N1686" s="275"/>
    </row>
    <row r="1687" spans="1:16" x14ac:dyDescent="0.25">
      <c r="F1687" s="232"/>
      <c r="J1687" s="205"/>
      <c r="L1687" s="233"/>
      <c r="M1687" s="275"/>
      <c r="N1687" s="275"/>
    </row>
    <row r="1688" spans="1:16" x14ac:dyDescent="0.25">
      <c r="A1688" s="224">
        <v>476</v>
      </c>
      <c r="B1688" s="224">
        <v>1330</v>
      </c>
      <c r="C1688" s="224">
        <v>1</v>
      </c>
      <c r="D1688" s="224">
        <v>10</v>
      </c>
      <c r="E1688" s="224">
        <v>155</v>
      </c>
      <c r="F1688" s="232"/>
      <c r="J1688" s="205" t="s">
        <v>1722</v>
      </c>
      <c r="L1688" s="233"/>
      <c r="M1688" s="275"/>
      <c r="N1688" s="275"/>
    </row>
    <row r="1689" spans="1:16" x14ac:dyDescent="0.25">
      <c r="F1689" s="232"/>
      <c r="J1689" s="205"/>
      <c r="L1689" s="233"/>
      <c r="M1689" s="275"/>
      <c r="N1689" s="275"/>
    </row>
    <row r="1690" spans="1:16" x14ac:dyDescent="0.25">
      <c r="A1690" s="224">
        <v>477</v>
      </c>
      <c r="B1690" s="224">
        <v>3782</v>
      </c>
      <c r="C1690" s="224">
        <v>1</v>
      </c>
      <c r="D1690" s="224">
        <v>10</v>
      </c>
      <c r="E1690" s="224">
        <v>155</v>
      </c>
      <c r="F1690" s="232"/>
      <c r="J1690" s="205" t="s">
        <v>1319</v>
      </c>
      <c r="L1690" s="233"/>
      <c r="M1690" s="275"/>
      <c r="N1690" s="275"/>
    </row>
    <row r="1691" spans="1:16" x14ac:dyDescent="0.25">
      <c r="F1691" s="232"/>
      <c r="L1691" s="233"/>
      <c r="M1691" s="275"/>
      <c r="N1691" s="275"/>
    </row>
    <row r="1692" spans="1:16" ht="30" x14ac:dyDescent="0.25">
      <c r="A1692" s="224">
        <v>478</v>
      </c>
      <c r="B1692" s="224">
        <v>6980</v>
      </c>
      <c r="C1692" s="224">
        <v>1</v>
      </c>
      <c r="D1692" s="224">
        <v>10</v>
      </c>
      <c r="E1692" s="224">
        <v>155</v>
      </c>
      <c r="F1692" s="232"/>
      <c r="G1692" s="231">
        <v>19</v>
      </c>
      <c r="J1692" s="202" t="s">
        <v>1320</v>
      </c>
      <c r="L1692" s="233"/>
      <c r="M1692" s="275"/>
      <c r="N1692" s="275"/>
    </row>
    <row r="1693" spans="1:16" x14ac:dyDescent="0.25">
      <c r="F1693" s="232"/>
      <c r="L1693" s="233"/>
      <c r="M1693" s="275"/>
      <c r="N1693" s="275"/>
    </row>
    <row r="1694" spans="1:16" x14ac:dyDescent="0.25">
      <c r="A1694" s="224">
        <v>479</v>
      </c>
      <c r="B1694" s="224">
        <v>8164</v>
      </c>
      <c r="C1694" s="224">
        <v>1</v>
      </c>
      <c r="D1694" s="224">
        <v>10</v>
      </c>
      <c r="E1694" s="224">
        <v>155</v>
      </c>
      <c r="F1694" s="232"/>
      <c r="J1694" s="205" t="s">
        <v>1321</v>
      </c>
      <c r="L1694" s="233"/>
      <c r="M1694" s="275"/>
      <c r="N1694" s="275"/>
    </row>
    <row r="1695" spans="1:16" x14ac:dyDescent="0.25">
      <c r="F1695" s="232"/>
      <c r="L1695" s="233"/>
      <c r="M1695" s="275"/>
      <c r="N1695" s="275"/>
    </row>
    <row r="1696" spans="1:16" x14ac:dyDescent="0.25">
      <c r="A1696" s="224">
        <v>480</v>
      </c>
      <c r="B1696" s="224">
        <v>8165</v>
      </c>
      <c r="C1696" s="224">
        <v>1</v>
      </c>
      <c r="D1696" s="224">
        <v>10</v>
      </c>
      <c r="E1696" s="224">
        <v>155</v>
      </c>
      <c r="F1696" s="232"/>
      <c r="J1696" s="202" t="s">
        <v>1723</v>
      </c>
      <c r="L1696" s="233"/>
      <c r="M1696" s="275"/>
      <c r="N1696" s="275"/>
    </row>
    <row r="1697" spans="1:14" x14ac:dyDescent="0.25">
      <c r="F1697" s="232"/>
      <c r="L1697" s="233"/>
      <c r="M1697" s="275"/>
      <c r="N1697" s="275"/>
    </row>
    <row r="1698" spans="1:14" ht="105" x14ac:dyDescent="0.25">
      <c r="A1698" s="224">
        <v>481</v>
      </c>
      <c r="B1698" s="224">
        <v>8166</v>
      </c>
      <c r="C1698" s="224">
        <v>1</v>
      </c>
      <c r="D1698" s="224">
        <v>10</v>
      </c>
      <c r="E1698" s="224">
        <v>155</v>
      </c>
      <c r="F1698" s="232"/>
      <c r="J1698" s="202" t="s">
        <v>1724</v>
      </c>
      <c r="L1698" s="233"/>
      <c r="M1698" s="275"/>
      <c r="N1698" s="275"/>
    </row>
    <row r="1699" spans="1:14" x14ac:dyDescent="0.25">
      <c r="F1699" s="232"/>
      <c r="L1699" s="233"/>
      <c r="M1699" s="275"/>
      <c r="N1699" s="275"/>
    </row>
    <row r="1700" spans="1:14" x14ac:dyDescent="0.25">
      <c r="A1700" s="224">
        <v>482</v>
      </c>
      <c r="B1700" s="224">
        <v>8167</v>
      </c>
      <c r="C1700" s="224">
        <v>1</v>
      </c>
      <c r="D1700" s="224">
        <v>10</v>
      </c>
      <c r="E1700" s="224">
        <v>155</v>
      </c>
      <c r="F1700" s="232"/>
      <c r="J1700" s="202" t="s">
        <v>1725</v>
      </c>
      <c r="L1700" s="233"/>
      <c r="M1700" s="275"/>
      <c r="N1700" s="275"/>
    </row>
    <row r="1701" spans="1:14" x14ac:dyDescent="0.25">
      <c r="F1701" s="232"/>
      <c r="L1701" s="233"/>
      <c r="M1701" s="275"/>
      <c r="N1701" s="275"/>
    </row>
    <row r="1702" spans="1:14" ht="30" x14ac:dyDescent="0.25">
      <c r="A1702" s="224">
        <v>483</v>
      </c>
      <c r="B1702" s="224">
        <v>8168</v>
      </c>
      <c r="C1702" s="224">
        <v>1</v>
      </c>
      <c r="D1702" s="224">
        <v>10</v>
      </c>
      <c r="E1702" s="224">
        <v>155</v>
      </c>
      <c r="F1702" s="232"/>
      <c r="J1702" s="202" t="s">
        <v>1726</v>
      </c>
      <c r="L1702" s="233"/>
      <c r="M1702" s="275"/>
      <c r="N1702" s="275"/>
    </row>
    <row r="1703" spans="1:14" x14ac:dyDescent="0.25">
      <c r="F1703" s="232"/>
      <c r="L1703" s="233"/>
      <c r="M1703" s="275"/>
      <c r="N1703" s="275"/>
    </row>
    <row r="1704" spans="1:14" x14ac:dyDescent="0.25">
      <c r="A1704" s="224">
        <v>484</v>
      </c>
      <c r="B1704" s="224">
        <v>8171</v>
      </c>
      <c r="C1704" s="224">
        <v>1</v>
      </c>
      <c r="D1704" s="224">
        <v>10</v>
      </c>
      <c r="E1704" s="224">
        <v>155</v>
      </c>
      <c r="F1704" s="232"/>
      <c r="J1704" s="202" t="s">
        <v>1727</v>
      </c>
      <c r="L1704" s="233"/>
      <c r="M1704" s="275"/>
      <c r="N1704" s="275"/>
    </row>
    <row r="1705" spans="1:14" x14ac:dyDescent="0.25">
      <c r="F1705" s="232"/>
      <c r="L1705" s="233"/>
      <c r="M1705" s="275"/>
      <c r="N1705" s="275"/>
    </row>
    <row r="1706" spans="1:14" ht="60" x14ac:dyDescent="0.25">
      <c r="A1706" s="224">
        <v>485</v>
      </c>
      <c r="B1706" s="224">
        <v>8172</v>
      </c>
      <c r="C1706" s="224">
        <v>1</v>
      </c>
      <c r="D1706" s="224">
        <v>10</v>
      </c>
      <c r="E1706" s="224">
        <v>155</v>
      </c>
      <c r="F1706" s="232"/>
      <c r="J1706" s="202" t="s">
        <v>1728</v>
      </c>
      <c r="L1706" s="233"/>
      <c r="M1706" s="275"/>
      <c r="N1706" s="275"/>
    </row>
    <row r="1707" spans="1:14" x14ac:dyDescent="0.25">
      <c r="F1707" s="232"/>
      <c r="L1707" s="233"/>
      <c r="M1707" s="275"/>
      <c r="N1707" s="275"/>
    </row>
    <row r="1708" spans="1:14" x14ac:dyDescent="0.25">
      <c r="A1708" s="224">
        <v>486</v>
      </c>
      <c r="B1708" s="224">
        <v>8173</v>
      </c>
      <c r="C1708" s="224">
        <v>1</v>
      </c>
      <c r="D1708" s="224">
        <v>10</v>
      </c>
      <c r="E1708" s="224">
        <v>155</v>
      </c>
      <c r="F1708" s="232"/>
      <c r="J1708" s="202" t="s">
        <v>1729</v>
      </c>
      <c r="L1708" s="233"/>
      <c r="M1708" s="275"/>
      <c r="N1708" s="275"/>
    </row>
    <row r="1709" spans="1:14" x14ac:dyDescent="0.25">
      <c r="F1709" s="232"/>
      <c r="L1709" s="233"/>
      <c r="M1709" s="275"/>
      <c r="N1709" s="275"/>
    </row>
    <row r="1710" spans="1:14" ht="30" x14ac:dyDescent="0.25">
      <c r="A1710" s="224">
        <v>487</v>
      </c>
      <c r="B1710" s="224">
        <v>8174</v>
      </c>
      <c r="C1710" s="224">
        <v>1</v>
      </c>
      <c r="D1710" s="224">
        <v>10</v>
      </c>
      <c r="E1710" s="224">
        <v>155</v>
      </c>
      <c r="F1710" s="232"/>
      <c r="J1710" s="202" t="s">
        <v>1730</v>
      </c>
      <c r="L1710" s="233"/>
      <c r="M1710" s="275"/>
      <c r="N1710" s="275"/>
    </row>
    <row r="1711" spans="1:14" x14ac:dyDescent="0.25">
      <c r="F1711" s="232"/>
      <c r="L1711" s="233"/>
      <c r="M1711" s="275"/>
      <c r="N1711" s="275"/>
    </row>
    <row r="1712" spans="1:14" x14ac:dyDescent="0.25">
      <c r="A1712" s="224">
        <v>11</v>
      </c>
      <c r="B1712" s="224">
        <v>9970</v>
      </c>
      <c r="C1712" s="224">
        <v>1</v>
      </c>
      <c r="D1712" s="224">
        <v>1</v>
      </c>
      <c r="E1712" s="224">
        <v>112</v>
      </c>
      <c r="F1712" s="232"/>
      <c r="L1712" s="233"/>
      <c r="M1712" s="275"/>
      <c r="N1712" s="275"/>
    </row>
    <row r="1713" spans="1:16" x14ac:dyDescent="0.25">
      <c r="F1713" s="232"/>
      <c r="L1713" s="233"/>
      <c r="M1713" s="275"/>
      <c r="N1713" s="275"/>
    </row>
    <row r="1714" spans="1:16" x14ac:dyDescent="0.25">
      <c r="A1714" s="224">
        <v>9</v>
      </c>
      <c r="B1714" s="224">
        <v>6695</v>
      </c>
      <c r="C1714" s="224">
        <v>1</v>
      </c>
      <c r="D1714" s="224">
        <v>1</v>
      </c>
      <c r="E1714" s="224">
        <v>112</v>
      </c>
      <c r="F1714" s="232"/>
      <c r="G1714" s="231">
        <v>66</v>
      </c>
      <c r="L1714" s="233"/>
      <c r="M1714" s="275"/>
      <c r="N1714" s="275"/>
    </row>
    <row r="1715" spans="1:16" x14ac:dyDescent="0.25">
      <c r="F1715" s="232"/>
      <c r="L1715" s="233"/>
      <c r="M1715" s="275"/>
      <c r="N1715" s="275"/>
    </row>
    <row r="1716" spans="1:16" x14ac:dyDescent="0.25">
      <c r="A1716" s="224">
        <v>10</v>
      </c>
      <c r="B1716" s="224">
        <v>9969</v>
      </c>
      <c r="C1716" s="224">
        <v>1</v>
      </c>
      <c r="D1716" s="224">
        <v>1</v>
      </c>
      <c r="E1716" s="224">
        <v>112</v>
      </c>
      <c r="F1716" s="232"/>
      <c r="L1716" s="233"/>
      <c r="M1716" s="275"/>
      <c r="N1716" s="275"/>
    </row>
    <row r="1717" spans="1:16" x14ac:dyDescent="0.25">
      <c r="F1717" s="232"/>
      <c r="L1717" s="233"/>
      <c r="M1717" s="275"/>
      <c r="N1717" s="275"/>
    </row>
    <row r="1718" spans="1:16" s="242" customFormat="1" x14ac:dyDescent="0.25">
      <c r="A1718" s="236"/>
      <c r="B1718" s="236"/>
      <c r="C1718" s="236"/>
      <c r="D1718" s="236"/>
      <c r="E1718" s="236"/>
      <c r="F1718" s="237"/>
      <c r="G1718" s="238"/>
      <c r="H1718" s="238"/>
      <c r="I1718" s="238"/>
      <c r="J1718" s="211" t="s">
        <v>2132</v>
      </c>
      <c r="K1718" s="239"/>
      <c r="L1718" s="228"/>
      <c r="M1718" s="300"/>
      <c r="N1718" s="300"/>
      <c r="O1718" s="240"/>
      <c r="P1718" s="322"/>
    </row>
    <row r="1719" spans="1:16" s="242" customFormat="1" x14ac:dyDescent="0.25">
      <c r="A1719" s="236"/>
      <c r="B1719" s="236"/>
      <c r="C1719" s="236"/>
      <c r="D1719" s="236"/>
      <c r="E1719" s="236"/>
      <c r="F1719" s="254"/>
      <c r="G1719" s="255"/>
      <c r="H1719" s="255"/>
      <c r="I1719" s="255"/>
      <c r="J1719" s="220"/>
      <c r="K1719" s="255"/>
      <c r="L1719" s="256"/>
      <c r="M1719" s="304"/>
      <c r="N1719" s="304"/>
      <c r="O1719" s="241"/>
      <c r="P1719" s="322"/>
    </row>
    <row r="1721" spans="1:16" x14ac:dyDescent="0.25">
      <c r="F1721" s="225"/>
      <c r="G1721" s="226"/>
      <c r="H1721" s="226"/>
      <c r="I1721" s="227"/>
      <c r="J1721" s="206"/>
      <c r="K1721" s="226"/>
      <c r="L1721" s="228"/>
      <c r="M1721" s="314"/>
      <c r="N1721" s="300"/>
      <c r="O1721" s="229"/>
      <c r="P1721" s="320"/>
    </row>
    <row r="1722" spans="1:16" x14ac:dyDescent="0.25">
      <c r="A1722" s="224">
        <v>488</v>
      </c>
      <c r="B1722" s="224">
        <v>8180</v>
      </c>
      <c r="C1722" s="224">
        <v>1</v>
      </c>
      <c r="D1722" s="224">
        <v>10</v>
      </c>
      <c r="E1722" s="224">
        <v>156</v>
      </c>
      <c r="F1722" s="232"/>
      <c r="J1722" s="202" t="s">
        <v>1365</v>
      </c>
      <c r="L1722" s="233"/>
      <c r="M1722" s="275"/>
      <c r="N1722" s="275"/>
    </row>
    <row r="1723" spans="1:16" x14ac:dyDescent="0.25">
      <c r="F1723" s="232"/>
      <c r="L1723" s="233"/>
      <c r="M1723" s="275"/>
      <c r="N1723" s="275"/>
    </row>
    <row r="1724" spans="1:16" ht="45" x14ac:dyDescent="0.25">
      <c r="A1724" s="224">
        <v>489</v>
      </c>
      <c r="B1724" s="224">
        <v>8179</v>
      </c>
      <c r="C1724" s="224">
        <v>1</v>
      </c>
      <c r="D1724" s="224">
        <v>10</v>
      </c>
      <c r="E1724" s="224">
        <v>156</v>
      </c>
      <c r="F1724" s="232"/>
      <c r="J1724" s="202" t="s">
        <v>1731</v>
      </c>
      <c r="L1724" s="233"/>
      <c r="M1724" s="275"/>
      <c r="N1724" s="275"/>
    </row>
    <row r="1725" spans="1:16" x14ac:dyDescent="0.25">
      <c r="F1725" s="232"/>
      <c r="L1725" s="233"/>
      <c r="M1725" s="275"/>
      <c r="N1725" s="275"/>
    </row>
    <row r="1726" spans="1:16" x14ac:dyDescent="0.25">
      <c r="A1726" s="224">
        <v>490</v>
      </c>
      <c r="B1726" s="224">
        <v>9549</v>
      </c>
      <c r="C1726" s="224">
        <v>1</v>
      </c>
      <c r="D1726" s="224">
        <v>10</v>
      </c>
      <c r="E1726" s="224">
        <v>156</v>
      </c>
      <c r="F1726" s="232"/>
      <c r="J1726" s="202" t="s">
        <v>1732</v>
      </c>
      <c r="L1726" s="233"/>
      <c r="M1726" s="275"/>
      <c r="N1726" s="275"/>
    </row>
    <row r="1727" spans="1:16" x14ac:dyDescent="0.25">
      <c r="F1727" s="232"/>
      <c r="L1727" s="233"/>
      <c r="M1727" s="275"/>
      <c r="N1727" s="275"/>
    </row>
    <row r="1728" spans="1:16" x14ac:dyDescent="0.25">
      <c r="A1728" s="224">
        <v>491</v>
      </c>
      <c r="B1728" s="224">
        <v>9550</v>
      </c>
      <c r="C1728" s="224">
        <v>1</v>
      </c>
      <c r="D1728" s="224">
        <v>10</v>
      </c>
      <c r="E1728" s="224">
        <v>156</v>
      </c>
      <c r="F1728" s="232"/>
      <c r="J1728" s="202" t="s">
        <v>1733</v>
      </c>
      <c r="L1728" s="233"/>
      <c r="M1728" s="275"/>
      <c r="N1728" s="275"/>
    </row>
    <row r="1729" spans="1:14" x14ac:dyDescent="0.25">
      <c r="F1729" s="232"/>
      <c r="L1729" s="233"/>
      <c r="M1729" s="275"/>
      <c r="N1729" s="275"/>
    </row>
    <row r="1730" spans="1:14" ht="30" x14ac:dyDescent="0.25">
      <c r="A1730" s="224">
        <v>492</v>
      </c>
      <c r="B1730" s="224">
        <v>9551</v>
      </c>
      <c r="C1730" s="224">
        <v>1</v>
      </c>
      <c r="D1730" s="224">
        <v>10</v>
      </c>
      <c r="E1730" s="224">
        <v>156</v>
      </c>
      <c r="F1730" s="232"/>
      <c r="J1730" s="202" t="s">
        <v>1734</v>
      </c>
      <c r="L1730" s="233"/>
      <c r="M1730" s="275"/>
      <c r="N1730" s="275"/>
    </row>
    <row r="1731" spans="1:14" x14ac:dyDescent="0.25">
      <c r="F1731" s="232"/>
      <c r="L1731" s="233"/>
      <c r="M1731" s="275"/>
      <c r="N1731" s="275"/>
    </row>
    <row r="1732" spans="1:14" x14ac:dyDescent="0.25">
      <c r="A1732" s="224">
        <v>493</v>
      </c>
      <c r="B1732" s="224">
        <v>9552</v>
      </c>
      <c r="C1732" s="224">
        <v>1</v>
      </c>
      <c r="D1732" s="224">
        <v>10</v>
      </c>
      <c r="E1732" s="224">
        <v>156</v>
      </c>
      <c r="F1732" s="232"/>
      <c r="J1732" s="202" t="s">
        <v>1735</v>
      </c>
      <c r="L1732" s="233"/>
      <c r="M1732" s="275"/>
      <c r="N1732" s="275"/>
    </row>
    <row r="1733" spans="1:14" x14ac:dyDescent="0.25">
      <c r="F1733" s="232"/>
      <c r="L1733" s="233"/>
      <c r="M1733" s="275"/>
      <c r="N1733" s="275"/>
    </row>
    <row r="1734" spans="1:14" ht="150" x14ac:dyDescent="0.25">
      <c r="A1734" s="224">
        <v>494</v>
      </c>
      <c r="B1734" s="224">
        <v>9553</v>
      </c>
      <c r="C1734" s="224">
        <v>1</v>
      </c>
      <c r="D1734" s="224">
        <v>10</v>
      </c>
      <c r="E1734" s="224">
        <v>156</v>
      </c>
      <c r="F1734" s="232"/>
      <c r="J1734" s="202" t="s">
        <v>1736</v>
      </c>
      <c r="L1734" s="233"/>
      <c r="M1734" s="275"/>
      <c r="N1734" s="275"/>
    </row>
    <row r="1735" spans="1:14" x14ac:dyDescent="0.25">
      <c r="F1735" s="232"/>
      <c r="L1735" s="233"/>
      <c r="M1735" s="275"/>
      <c r="N1735" s="275"/>
    </row>
    <row r="1736" spans="1:14" x14ac:dyDescent="0.25">
      <c r="A1736" s="224">
        <v>495</v>
      </c>
      <c r="B1736" s="224">
        <v>9554</v>
      </c>
      <c r="C1736" s="224">
        <v>1</v>
      </c>
      <c r="D1736" s="224">
        <v>10</v>
      </c>
      <c r="E1736" s="224">
        <v>156</v>
      </c>
      <c r="F1736" s="232"/>
      <c r="J1736" s="202" t="s">
        <v>1737</v>
      </c>
      <c r="L1736" s="233"/>
      <c r="M1736" s="275"/>
      <c r="N1736" s="275"/>
    </row>
    <row r="1737" spans="1:14" x14ac:dyDescent="0.25">
      <c r="F1737" s="232"/>
      <c r="L1737" s="233"/>
      <c r="M1737" s="275"/>
      <c r="N1737" s="275"/>
    </row>
    <row r="1738" spans="1:14" ht="105" x14ac:dyDescent="0.25">
      <c r="A1738" s="224">
        <v>496</v>
      </c>
      <c r="B1738" s="224">
        <v>9555</v>
      </c>
      <c r="C1738" s="224">
        <v>1</v>
      </c>
      <c r="D1738" s="224">
        <v>10</v>
      </c>
      <c r="E1738" s="224">
        <v>156</v>
      </c>
      <c r="F1738" s="232"/>
      <c r="J1738" s="202" t="s">
        <v>1738</v>
      </c>
      <c r="L1738" s="233"/>
      <c r="M1738" s="275"/>
      <c r="N1738" s="275"/>
    </row>
    <row r="1739" spans="1:14" x14ac:dyDescent="0.25">
      <c r="F1739" s="232"/>
      <c r="L1739" s="233"/>
      <c r="M1739" s="275"/>
      <c r="N1739" s="275"/>
    </row>
    <row r="1740" spans="1:14" x14ac:dyDescent="0.25">
      <c r="A1740" s="224">
        <v>497</v>
      </c>
      <c r="B1740" s="224">
        <v>9556</v>
      </c>
      <c r="C1740" s="224">
        <v>1</v>
      </c>
      <c r="D1740" s="224">
        <v>10</v>
      </c>
      <c r="E1740" s="224">
        <v>156</v>
      </c>
      <c r="F1740" s="232"/>
      <c r="J1740" s="202" t="s">
        <v>1739</v>
      </c>
      <c r="L1740" s="233"/>
      <c r="M1740" s="275"/>
      <c r="N1740" s="275"/>
    </row>
    <row r="1741" spans="1:14" x14ac:dyDescent="0.25">
      <c r="F1741" s="232"/>
      <c r="L1741" s="233"/>
      <c r="M1741" s="275"/>
      <c r="N1741" s="275"/>
    </row>
    <row r="1742" spans="1:14" ht="90" x14ac:dyDescent="0.25">
      <c r="A1742" s="224">
        <v>498</v>
      </c>
      <c r="B1742" s="224">
        <v>9557</v>
      </c>
      <c r="C1742" s="224">
        <v>1</v>
      </c>
      <c r="D1742" s="224">
        <v>10</v>
      </c>
      <c r="E1742" s="224">
        <v>156</v>
      </c>
      <c r="F1742" s="232"/>
      <c r="J1742" s="202" t="s">
        <v>1740</v>
      </c>
      <c r="L1742" s="233"/>
      <c r="M1742" s="275"/>
      <c r="N1742" s="275"/>
    </row>
    <row r="1743" spans="1:14" x14ac:dyDescent="0.25">
      <c r="F1743" s="232"/>
      <c r="L1743" s="233"/>
      <c r="M1743" s="275"/>
      <c r="N1743" s="275"/>
    </row>
    <row r="1744" spans="1:14" x14ac:dyDescent="0.25">
      <c r="F1744" s="232"/>
      <c r="L1744" s="233"/>
      <c r="M1744" s="275"/>
      <c r="N1744" s="275"/>
    </row>
    <row r="1745" spans="1:16" s="242" customFormat="1" x14ac:dyDescent="0.25">
      <c r="A1745" s="236"/>
      <c r="B1745" s="236"/>
      <c r="C1745" s="236"/>
      <c r="D1745" s="236"/>
      <c r="E1745" s="236"/>
      <c r="F1745" s="237"/>
      <c r="G1745" s="238"/>
      <c r="H1745" s="238"/>
      <c r="I1745" s="238"/>
      <c r="J1745" s="211" t="s">
        <v>2132</v>
      </c>
      <c r="K1745" s="239"/>
      <c r="L1745" s="228"/>
      <c r="M1745" s="300"/>
      <c r="N1745" s="300"/>
      <c r="O1745" s="240"/>
      <c r="P1745" s="322"/>
    </row>
    <row r="1746" spans="1:16" s="242" customFormat="1" ht="14.25" customHeight="1" x14ac:dyDescent="0.25">
      <c r="A1746" s="236"/>
      <c r="B1746" s="236"/>
      <c r="C1746" s="236"/>
      <c r="D1746" s="236"/>
      <c r="E1746" s="236"/>
      <c r="F1746" s="247"/>
      <c r="J1746" s="207"/>
      <c r="L1746" s="248"/>
      <c r="M1746" s="302"/>
      <c r="N1746" s="302"/>
      <c r="O1746" s="241"/>
      <c r="P1746" s="322"/>
    </row>
    <row r="1747" spans="1:16" x14ac:dyDescent="0.25">
      <c r="F1747" s="225"/>
      <c r="G1747" s="226"/>
      <c r="H1747" s="226"/>
      <c r="I1747" s="227"/>
      <c r="J1747" s="206"/>
      <c r="K1747" s="226"/>
      <c r="L1747" s="228"/>
      <c r="M1747" s="314"/>
      <c r="N1747" s="300"/>
      <c r="O1747" s="229"/>
      <c r="P1747" s="320"/>
    </row>
    <row r="1748" spans="1:16" ht="60" x14ac:dyDescent="0.25">
      <c r="A1748" s="224">
        <v>499</v>
      </c>
      <c r="B1748" s="224">
        <v>9558</v>
      </c>
      <c r="C1748" s="224">
        <v>1</v>
      </c>
      <c r="D1748" s="224">
        <v>10</v>
      </c>
      <c r="E1748" s="224">
        <v>157</v>
      </c>
      <c r="F1748" s="232"/>
      <c r="J1748" s="202" t="s">
        <v>1741</v>
      </c>
      <c r="L1748" s="233"/>
      <c r="M1748" s="275"/>
      <c r="N1748" s="275"/>
    </row>
    <row r="1749" spans="1:16" x14ac:dyDescent="0.25">
      <c r="F1749" s="232"/>
      <c r="L1749" s="233"/>
      <c r="M1749" s="275"/>
      <c r="N1749" s="275"/>
    </row>
    <row r="1750" spans="1:16" x14ac:dyDescent="0.25">
      <c r="A1750" s="224">
        <v>500</v>
      </c>
      <c r="B1750" s="224">
        <v>9559</v>
      </c>
      <c r="C1750" s="224">
        <v>1</v>
      </c>
      <c r="D1750" s="224">
        <v>10</v>
      </c>
      <c r="E1750" s="224">
        <v>157</v>
      </c>
      <c r="F1750" s="232"/>
      <c r="J1750" s="202" t="s">
        <v>1742</v>
      </c>
      <c r="L1750" s="233"/>
      <c r="M1750" s="275"/>
      <c r="N1750" s="275"/>
    </row>
    <row r="1751" spans="1:16" x14ac:dyDescent="0.25">
      <c r="F1751" s="232"/>
      <c r="L1751" s="233"/>
      <c r="M1751" s="275"/>
      <c r="N1751" s="275"/>
    </row>
    <row r="1752" spans="1:16" ht="45" x14ac:dyDescent="0.25">
      <c r="A1752" s="224">
        <v>501</v>
      </c>
      <c r="B1752" s="224">
        <v>9560</v>
      </c>
      <c r="C1752" s="224">
        <v>1</v>
      </c>
      <c r="D1752" s="224">
        <v>10</v>
      </c>
      <c r="E1752" s="224">
        <v>157</v>
      </c>
      <c r="F1752" s="232"/>
      <c r="J1752" s="202" t="s">
        <v>1743</v>
      </c>
      <c r="L1752" s="233"/>
      <c r="M1752" s="275"/>
      <c r="N1752" s="275"/>
    </row>
    <row r="1753" spans="1:16" x14ac:dyDescent="0.25">
      <c r="F1753" s="232"/>
      <c r="L1753" s="233"/>
      <c r="M1753" s="275"/>
      <c r="N1753" s="275"/>
    </row>
    <row r="1754" spans="1:16" ht="75" x14ac:dyDescent="0.25">
      <c r="A1754" s="224">
        <v>502</v>
      </c>
      <c r="B1754" s="224">
        <v>9561</v>
      </c>
      <c r="C1754" s="224">
        <v>1</v>
      </c>
      <c r="D1754" s="224">
        <v>10</v>
      </c>
      <c r="E1754" s="224">
        <v>157</v>
      </c>
      <c r="F1754" s="232"/>
      <c r="J1754" s="202" t="s">
        <v>1744</v>
      </c>
      <c r="L1754" s="233"/>
      <c r="M1754" s="275"/>
      <c r="N1754" s="275"/>
    </row>
    <row r="1755" spans="1:16" x14ac:dyDescent="0.25">
      <c r="F1755" s="232"/>
      <c r="L1755" s="233"/>
      <c r="M1755" s="275"/>
      <c r="N1755" s="275"/>
    </row>
    <row r="1756" spans="1:16" ht="75" x14ac:dyDescent="0.25">
      <c r="A1756" s="224">
        <v>503</v>
      </c>
      <c r="B1756" s="224">
        <v>9562</v>
      </c>
      <c r="C1756" s="224">
        <v>1</v>
      </c>
      <c r="D1756" s="224">
        <v>10</v>
      </c>
      <c r="E1756" s="224">
        <v>157</v>
      </c>
      <c r="F1756" s="232"/>
      <c r="J1756" s="202" t="s">
        <v>1745</v>
      </c>
      <c r="L1756" s="233"/>
      <c r="M1756" s="275"/>
      <c r="N1756" s="275"/>
    </row>
    <row r="1757" spans="1:16" x14ac:dyDescent="0.25">
      <c r="F1757" s="232"/>
      <c r="L1757" s="233"/>
      <c r="M1757" s="275"/>
      <c r="N1757" s="275"/>
    </row>
    <row r="1758" spans="1:16" x14ac:dyDescent="0.25">
      <c r="A1758" s="224">
        <v>504</v>
      </c>
      <c r="B1758" s="224">
        <v>9563</v>
      </c>
      <c r="C1758" s="224">
        <v>1</v>
      </c>
      <c r="D1758" s="224">
        <v>10</v>
      </c>
      <c r="E1758" s="224">
        <v>157</v>
      </c>
      <c r="F1758" s="232"/>
      <c r="J1758" s="202" t="s">
        <v>1746</v>
      </c>
      <c r="L1758" s="233"/>
      <c r="M1758" s="275"/>
      <c r="N1758" s="275"/>
    </row>
    <row r="1759" spans="1:16" x14ac:dyDescent="0.25">
      <c r="F1759" s="232"/>
      <c r="L1759" s="233"/>
      <c r="M1759" s="275"/>
      <c r="N1759" s="275"/>
    </row>
    <row r="1760" spans="1:16" ht="45" x14ac:dyDescent="0.25">
      <c r="A1760" s="224">
        <v>505</v>
      </c>
      <c r="B1760" s="224">
        <v>9564</v>
      </c>
      <c r="C1760" s="224">
        <v>1</v>
      </c>
      <c r="D1760" s="224">
        <v>10</v>
      </c>
      <c r="E1760" s="224">
        <v>157</v>
      </c>
      <c r="F1760" s="232"/>
      <c r="J1760" s="202" t="s">
        <v>1747</v>
      </c>
      <c r="L1760" s="233"/>
      <c r="M1760" s="275"/>
      <c r="N1760" s="275"/>
    </row>
    <row r="1761" spans="1:19" x14ac:dyDescent="0.25">
      <c r="F1761" s="232"/>
      <c r="L1761" s="233"/>
      <c r="M1761" s="275"/>
      <c r="N1761" s="275"/>
    </row>
    <row r="1762" spans="1:19" x14ac:dyDescent="0.25">
      <c r="A1762" s="224">
        <v>506</v>
      </c>
      <c r="B1762" s="224">
        <v>9565</v>
      </c>
      <c r="C1762" s="224">
        <v>1</v>
      </c>
      <c r="D1762" s="224">
        <v>10</v>
      </c>
      <c r="E1762" s="224">
        <v>157</v>
      </c>
      <c r="F1762" s="232"/>
      <c r="J1762" s="202" t="s">
        <v>1748</v>
      </c>
      <c r="L1762" s="233"/>
      <c r="M1762" s="275"/>
      <c r="N1762" s="275"/>
    </row>
    <row r="1763" spans="1:19" x14ac:dyDescent="0.25">
      <c r="F1763" s="232"/>
      <c r="L1763" s="233"/>
      <c r="M1763" s="275"/>
      <c r="N1763" s="275"/>
    </row>
    <row r="1764" spans="1:19" ht="60" x14ac:dyDescent="0.25">
      <c r="A1764" s="224">
        <v>507</v>
      </c>
      <c r="B1764" s="224">
        <v>9566</v>
      </c>
      <c r="C1764" s="224">
        <v>1</v>
      </c>
      <c r="D1764" s="224">
        <v>10</v>
      </c>
      <c r="E1764" s="224">
        <v>157</v>
      </c>
      <c r="F1764" s="232"/>
      <c r="J1764" s="202" t="s">
        <v>1749</v>
      </c>
      <c r="L1764" s="233"/>
      <c r="M1764" s="275"/>
      <c r="N1764" s="275"/>
    </row>
    <row r="1765" spans="1:19" x14ac:dyDescent="0.25">
      <c r="F1765" s="232"/>
      <c r="L1765" s="233"/>
      <c r="M1765" s="275"/>
      <c r="N1765" s="275"/>
    </row>
    <row r="1766" spans="1:19" x14ac:dyDescent="0.25">
      <c r="A1766" s="224">
        <v>508</v>
      </c>
      <c r="B1766" s="224">
        <v>3784</v>
      </c>
      <c r="C1766" s="224">
        <v>1</v>
      </c>
      <c r="D1766" s="224">
        <v>10</v>
      </c>
      <c r="E1766" s="224">
        <v>157</v>
      </c>
      <c r="F1766" s="232"/>
      <c r="J1766" s="205" t="s">
        <v>1750</v>
      </c>
      <c r="L1766" s="233"/>
      <c r="M1766" s="275"/>
      <c r="N1766" s="275"/>
    </row>
    <row r="1767" spans="1:19" x14ac:dyDescent="0.25">
      <c r="F1767" s="232"/>
      <c r="L1767" s="233"/>
      <c r="M1767" s="275"/>
      <c r="N1767" s="275"/>
    </row>
    <row r="1768" spans="1:19" x14ac:dyDescent="0.25">
      <c r="A1768" s="224">
        <v>509</v>
      </c>
      <c r="B1768" s="224">
        <v>12433</v>
      </c>
      <c r="C1768" s="224">
        <v>1</v>
      </c>
      <c r="D1768" s="224">
        <v>10</v>
      </c>
      <c r="E1768" s="224">
        <v>157</v>
      </c>
      <c r="F1768" s="232"/>
      <c r="J1768" s="202" t="s">
        <v>1751</v>
      </c>
      <c r="L1768" s="233"/>
      <c r="M1768" s="275"/>
      <c r="N1768" s="275"/>
    </row>
    <row r="1769" spans="1:19" x14ac:dyDescent="0.25">
      <c r="F1769" s="232"/>
      <c r="L1769" s="233"/>
      <c r="M1769" s="275"/>
      <c r="N1769" s="275"/>
    </row>
    <row r="1770" spans="1:19" x14ac:dyDescent="0.25">
      <c r="A1770" s="224">
        <v>510</v>
      </c>
      <c r="B1770" s="224">
        <v>12434</v>
      </c>
      <c r="C1770" s="224">
        <v>1</v>
      </c>
      <c r="D1770" s="224">
        <v>10</v>
      </c>
      <c r="E1770" s="224">
        <v>157</v>
      </c>
      <c r="F1770" s="232">
        <v>1</v>
      </c>
      <c r="J1770" s="202" t="s">
        <v>1752</v>
      </c>
      <c r="L1770" s="233" t="s">
        <v>66</v>
      </c>
      <c r="M1770" s="275">
        <v>21</v>
      </c>
      <c r="N1770" s="275"/>
    </row>
    <row r="1771" spans="1:19" x14ac:dyDescent="0.25">
      <c r="F1771" s="232"/>
      <c r="L1771" s="233"/>
      <c r="M1771" s="275"/>
      <c r="N1771" s="275"/>
    </row>
    <row r="1772" spans="1:19" ht="30" x14ac:dyDescent="0.25">
      <c r="A1772" s="224">
        <v>511</v>
      </c>
      <c r="B1772" s="224">
        <v>10307</v>
      </c>
      <c r="C1772" s="224">
        <v>1</v>
      </c>
      <c r="D1772" s="224">
        <v>10</v>
      </c>
      <c r="E1772" s="224">
        <v>157</v>
      </c>
      <c r="F1772" s="232">
        <v>2</v>
      </c>
      <c r="J1772" s="202" t="s">
        <v>1753</v>
      </c>
      <c r="L1772" s="233" t="s">
        <v>66</v>
      </c>
      <c r="M1772" s="275">
        <v>27</v>
      </c>
      <c r="N1772" s="275"/>
    </row>
    <row r="1773" spans="1:19" x14ac:dyDescent="0.25">
      <c r="F1773" s="232"/>
      <c r="L1773" s="233"/>
      <c r="M1773" s="275"/>
      <c r="N1773" s="275"/>
      <c r="S1773" s="275"/>
    </row>
    <row r="1774" spans="1:19" x14ac:dyDescent="0.25">
      <c r="A1774" s="224">
        <v>512</v>
      </c>
      <c r="B1774" s="224">
        <v>3916</v>
      </c>
      <c r="C1774" s="224">
        <v>1</v>
      </c>
      <c r="D1774" s="224">
        <v>10</v>
      </c>
      <c r="E1774" s="224">
        <v>157</v>
      </c>
      <c r="F1774" s="232"/>
      <c r="J1774" s="205" t="s">
        <v>1754</v>
      </c>
      <c r="L1774" s="233"/>
      <c r="M1774" s="275"/>
      <c r="N1774" s="275"/>
    </row>
    <row r="1775" spans="1:19" x14ac:dyDescent="0.25">
      <c r="F1775" s="232"/>
      <c r="L1775" s="233"/>
      <c r="M1775" s="275"/>
      <c r="N1775" s="275"/>
    </row>
    <row r="1776" spans="1:19" x14ac:dyDescent="0.25">
      <c r="A1776" s="224">
        <v>513</v>
      </c>
      <c r="B1776" s="224">
        <v>9791</v>
      </c>
      <c r="C1776" s="224">
        <v>1</v>
      </c>
      <c r="D1776" s="224">
        <v>10</v>
      </c>
      <c r="E1776" s="224">
        <v>158</v>
      </c>
      <c r="F1776" s="232"/>
      <c r="J1776" s="202" t="s">
        <v>1755</v>
      </c>
      <c r="L1776" s="233"/>
      <c r="M1776" s="275"/>
      <c r="N1776" s="275"/>
    </row>
    <row r="1777" spans="1:16" x14ac:dyDescent="0.25">
      <c r="F1777" s="232"/>
      <c r="L1777" s="233"/>
      <c r="M1777" s="275"/>
      <c r="N1777" s="275"/>
    </row>
    <row r="1778" spans="1:16" ht="30" x14ac:dyDescent="0.25">
      <c r="A1778" s="224">
        <v>514</v>
      </c>
      <c r="B1778" s="224">
        <v>9815</v>
      </c>
      <c r="C1778" s="224">
        <v>1</v>
      </c>
      <c r="D1778" s="224">
        <v>10</v>
      </c>
      <c r="E1778" s="224">
        <v>158</v>
      </c>
      <c r="F1778" s="232">
        <v>3</v>
      </c>
      <c r="J1778" s="202" t="s">
        <v>1756</v>
      </c>
      <c r="L1778" s="233" t="s">
        <v>66</v>
      </c>
      <c r="M1778" s="275">
        <v>1</v>
      </c>
      <c r="N1778" s="275"/>
    </row>
    <row r="1779" spans="1:16" x14ac:dyDescent="0.25">
      <c r="F1779" s="232"/>
      <c r="L1779" s="233"/>
      <c r="M1779" s="275"/>
      <c r="N1779" s="275"/>
    </row>
    <row r="1780" spans="1:16" x14ac:dyDescent="0.25">
      <c r="F1780" s="232"/>
      <c r="L1780" s="233"/>
      <c r="M1780" s="275"/>
      <c r="N1780" s="275"/>
    </row>
    <row r="1781" spans="1:16" s="242" customFormat="1" x14ac:dyDescent="0.25">
      <c r="A1781" s="236"/>
      <c r="B1781" s="236"/>
      <c r="C1781" s="236"/>
      <c r="D1781" s="236"/>
      <c r="E1781" s="236"/>
      <c r="F1781" s="237"/>
      <c r="G1781" s="238"/>
      <c r="H1781" s="238"/>
      <c r="I1781" s="238"/>
      <c r="J1781" s="211" t="s">
        <v>2132</v>
      </c>
      <c r="K1781" s="239"/>
      <c r="L1781" s="228"/>
      <c r="M1781" s="300"/>
      <c r="N1781" s="300"/>
      <c r="O1781" s="240"/>
      <c r="P1781" s="322"/>
    </row>
    <row r="1783" spans="1:16" x14ac:dyDescent="0.25">
      <c r="F1783" s="225"/>
      <c r="G1783" s="226"/>
      <c r="H1783" s="226"/>
      <c r="I1783" s="227"/>
      <c r="J1783" s="206"/>
      <c r="K1783" s="226"/>
      <c r="L1783" s="228"/>
      <c r="M1783" s="314"/>
      <c r="N1783" s="300"/>
      <c r="O1783" s="229"/>
      <c r="P1783" s="320"/>
    </row>
    <row r="1784" spans="1:16" x14ac:dyDescent="0.25">
      <c r="A1784" s="224">
        <v>515</v>
      </c>
      <c r="B1784" s="224">
        <v>1372</v>
      </c>
      <c r="C1784" s="224">
        <v>1</v>
      </c>
      <c r="D1784" s="224">
        <v>10</v>
      </c>
      <c r="E1784" s="224">
        <v>158</v>
      </c>
      <c r="F1784" s="232"/>
      <c r="J1784" s="205" t="s">
        <v>1757</v>
      </c>
      <c r="L1784" s="233"/>
      <c r="M1784" s="275"/>
      <c r="N1784" s="275"/>
    </row>
    <row r="1785" spans="1:16" x14ac:dyDescent="0.25">
      <c r="F1785" s="232"/>
      <c r="L1785" s="233"/>
      <c r="M1785" s="275"/>
      <c r="N1785" s="275"/>
    </row>
    <row r="1786" spans="1:16" x14ac:dyDescent="0.25">
      <c r="A1786" s="224">
        <v>516</v>
      </c>
      <c r="B1786" s="224">
        <v>12428</v>
      </c>
      <c r="C1786" s="224">
        <v>1</v>
      </c>
      <c r="D1786" s="224">
        <v>10</v>
      </c>
      <c r="E1786" s="224">
        <v>158</v>
      </c>
      <c r="F1786" s="232"/>
      <c r="J1786" s="202" t="s">
        <v>1758</v>
      </c>
      <c r="L1786" s="233"/>
      <c r="M1786" s="275"/>
      <c r="N1786" s="275"/>
    </row>
    <row r="1787" spans="1:16" x14ac:dyDescent="0.25">
      <c r="F1787" s="232"/>
      <c r="L1787" s="233"/>
      <c r="M1787" s="275"/>
      <c r="N1787" s="275"/>
    </row>
    <row r="1788" spans="1:16" x14ac:dyDescent="0.25">
      <c r="A1788" s="224">
        <v>517</v>
      </c>
      <c r="B1788" s="224">
        <v>12431</v>
      </c>
      <c r="C1788" s="224">
        <v>1</v>
      </c>
      <c r="D1788" s="224">
        <v>10</v>
      </c>
      <c r="E1788" s="224">
        <v>158</v>
      </c>
      <c r="F1788" s="232">
        <v>4</v>
      </c>
      <c r="J1788" s="202" t="s">
        <v>1759</v>
      </c>
      <c r="L1788" s="233" t="s">
        <v>66</v>
      </c>
      <c r="M1788" s="275">
        <v>14</v>
      </c>
      <c r="N1788" s="275"/>
    </row>
    <row r="1789" spans="1:16" x14ac:dyDescent="0.25">
      <c r="F1789" s="232"/>
      <c r="L1789" s="233"/>
      <c r="M1789" s="275"/>
      <c r="N1789" s="275"/>
    </row>
    <row r="1790" spans="1:16" x14ac:dyDescent="0.25">
      <c r="A1790" s="224">
        <v>518</v>
      </c>
      <c r="B1790" s="224">
        <v>12432</v>
      </c>
      <c r="C1790" s="224">
        <v>1</v>
      </c>
      <c r="D1790" s="224">
        <v>10</v>
      </c>
      <c r="E1790" s="224">
        <v>158</v>
      </c>
      <c r="F1790" s="232">
        <v>5</v>
      </c>
      <c r="J1790" s="202" t="s">
        <v>1760</v>
      </c>
      <c r="L1790" s="233" t="s">
        <v>66</v>
      </c>
      <c r="M1790" s="275">
        <v>0.3</v>
      </c>
      <c r="N1790" s="275"/>
    </row>
    <row r="1791" spans="1:16" x14ac:dyDescent="0.25">
      <c r="F1791" s="232"/>
      <c r="L1791" s="233"/>
      <c r="M1791" s="275"/>
      <c r="N1791" s="275"/>
    </row>
    <row r="1792" spans="1:16" x14ac:dyDescent="0.25">
      <c r="A1792" s="224">
        <v>519</v>
      </c>
      <c r="B1792" s="224">
        <v>11135</v>
      </c>
      <c r="C1792" s="224">
        <v>1</v>
      </c>
      <c r="D1792" s="224">
        <v>10</v>
      </c>
      <c r="E1792" s="224">
        <v>158</v>
      </c>
      <c r="F1792" s="232"/>
      <c r="J1792" s="202" t="s">
        <v>1761</v>
      </c>
      <c r="L1792" s="233"/>
      <c r="M1792" s="275"/>
      <c r="N1792" s="275"/>
    </row>
    <row r="1793" spans="1:14" x14ac:dyDescent="0.25">
      <c r="F1793" s="232"/>
      <c r="L1793" s="233"/>
      <c r="M1793" s="275"/>
      <c r="N1793" s="275"/>
    </row>
    <row r="1794" spans="1:14" x14ac:dyDescent="0.25">
      <c r="A1794" s="224">
        <v>520</v>
      </c>
      <c r="B1794" s="224">
        <v>10023</v>
      </c>
      <c r="C1794" s="224">
        <v>1</v>
      </c>
      <c r="D1794" s="224">
        <v>10</v>
      </c>
      <c r="E1794" s="224">
        <v>158</v>
      </c>
      <c r="F1794" s="232">
        <v>6</v>
      </c>
      <c r="J1794" s="202" t="s">
        <v>1759</v>
      </c>
      <c r="L1794" s="233" t="s">
        <v>66</v>
      </c>
      <c r="M1794" s="275">
        <v>61</v>
      </c>
      <c r="N1794" s="275"/>
    </row>
    <row r="1795" spans="1:14" x14ac:dyDescent="0.25">
      <c r="F1795" s="232"/>
      <c r="L1795" s="233"/>
      <c r="M1795" s="275"/>
      <c r="N1795" s="275"/>
    </row>
    <row r="1796" spans="1:14" x14ac:dyDescent="0.25">
      <c r="A1796" s="224">
        <v>521</v>
      </c>
      <c r="B1796" s="224">
        <v>11142</v>
      </c>
      <c r="C1796" s="224">
        <v>1</v>
      </c>
      <c r="D1796" s="224">
        <v>10</v>
      </c>
      <c r="E1796" s="224">
        <v>158</v>
      </c>
      <c r="F1796" s="232">
        <v>7</v>
      </c>
      <c r="J1796" s="202" t="s">
        <v>1760</v>
      </c>
      <c r="L1796" s="233" t="s">
        <v>66</v>
      </c>
      <c r="M1796" s="275">
        <v>2</v>
      </c>
      <c r="N1796" s="275"/>
    </row>
    <row r="1797" spans="1:14" x14ac:dyDescent="0.25">
      <c r="F1797" s="232"/>
      <c r="L1797" s="233"/>
      <c r="M1797" s="275"/>
      <c r="N1797" s="275"/>
    </row>
    <row r="1798" spans="1:14" x14ac:dyDescent="0.25">
      <c r="A1798" s="224">
        <v>522</v>
      </c>
      <c r="B1798" s="224">
        <v>12429</v>
      </c>
      <c r="C1798" s="224">
        <v>1</v>
      </c>
      <c r="D1798" s="224">
        <v>10</v>
      </c>
      <c r="E1798" s="224">
        <v>158</v>
      </c>
      <c r="F1798" s="232"/>
      <c r="J1798" s="202" t="s">
        <v>1762</v>
      </c>
      <c r="L1798" s="233"/>
      <c r="M1798" s="275"/>
      <c r="N1798" s="275"/>
    </row>
    <row r="1799" spans="1:14" x14ac:dyDescent="0.25">
      <c r="F1799" s="232"/>
      <c r="L1799" s="233"/>
      <c r="M1799" s="275"/>
      <c r="N1799" s="275"/>
    </row>
    <row r="1800" spans="1:14" x14ac:dyDescent="0.25">
      <c r="A1800" s="224">
        <v>523</v>
      </c>
      <c r="B1800" s="224">
        <v>12430</v>
      </c>
      <c r="C1800" s="224">
        <v>1</v>
      </c>
      <c r="D1800" s="224">
        <v>10</v>
      </c>
      <c r="E1800" s="224">
        <v>158</v>
      </c>
      <c r="F1800" s="232">
        <v>8</v>
      </c>
      <c r="J1800" s="202" t="s">
        <v>1763</v>
      </c>
      <c r="L1800" s="233" t="s">
        <v>66</v>
      </c>
      <c r="M1800" s="275">
        <v>21</v>
      </c>
      <c r="N1800" s="275"/>
    </row>
    <row r="1801" spans="1:14" x14ac:dyDescent="0.25">
      <c r="F1801" s="232"/>
      <c r="L1801" s="233"/>
      <c r="M1801" s="275"/>
      <c r="N1801" s="275"/>
    </row>
    <row r="1802" spans="1:14" x14ac:dyDescent="0.25">
      <c r="A1802" s="224">
        <v>524</v>
      </c>
      <c r="B1802" s="224">
        <v>8205</v>
      </c>
      <c r="C1802" s="224">
        <v>1</v>
      </c>
      <c r="D1802" s="224">
        <v>10</v>
      </c>
      <c r="E1802" s="224">
        <v>158</v>
      </c>
      <c r="F1802" s="232"/>
      <c r="G1802" s="231">
        <v>105</v>
      </c>
      <c r="J1802" s="205" t="s">
        <v>1764</v>
      </c>
      <c r="L1802" s="233"/>
      <c r="M1802" s="275"/>
      <c r="N1802" s="275"/>
    </row>
    <row r="1803" spans="1:14" x14ac:dyDescent="0.25">
      <c r="F1803" s="232"/>
      <c r="L1803" s="233"/>
      <c r="M1803" s="275"/>
      <c r="N1803" s="275"/>
    </row>
    <row r="1804" spans="1:14" x14ac:dyDescent="0.25">
      <c r="A1804" s="224">
        <v>525</v>
      </c>
      <c r="B1804" s="224">
        <v>8206</v>
      </c>
      <c r="C1804" s="224">
        <v>1</v>
      </c>
      <c r="D1804" s="224">
        <v>10</v>
      </c>
      <c r="E1804" s="224">
        <v>158</v>
      </c>
      <c r="F1804" s="232"/>
      <c r="J1804" s="202" t="s">
        <v>1765</v>
      </c>
      <c r="L1804" s="233"/>
      <c r="M1804" s="275"/>
      <c r="N1804" s="275"/>
    </row>
    <row r="1805" spans="1:14" x14ac:dyDescent="0.25">
      <c r="F1805" s="232"/>
      <c r="L1805" s="233"/>
      <c r="M1805" s="275"/>
      <c r="N1805" s="275"/>
    </row>
    <row r="1806" spans="1:14" ht="30" x14ac:dyDescent="0.25">
      <c r="A1806" s="224">
        <v>526</v>
      </c>
      <c r="B1806" s="224">
        <v>8207</v>
      </c>
      <c r="C1806" s="224">
        <v>1</v>
      </c>
      <c r="D1806" s="224">
        <v>10</v>
      </c>
      <c r="E1806" s="224">
        <v>158</v>
      </c>
      <c r="F1806" s="232">
        <v>9</v>
      </c>
      <c r="G1806" s="231" t="s">
        <v>1766</v>
      </c>
      <c r="J1806" s="202" t="s">
        <v>1767</v>
      </c>
      <c r="L1806" s="233" t="s">
        <v>136</v>
      </c>
      <c r="M1806" s="275">
        <v>3</v>
      </c>
      <c r="N1806" s="275"/>
    </row>
    <row r="1807" spans="1:14" x14ac:dyDescent="0.25">
      <c r="F1807" s="232"/>
      <c r="L1807" s="233"/>
      <c r="M1807" s="275"/>
      <c r="N1807" s="275"/>
    </row>
    <row r="1808" spans="1:14" x14ac:dyDescent="0.25">
      <c r="A1808" s="224">
        <v>12</v>
      </c>
      <c r="B1808" s="224">
        <v>9971</v>
      </c>
      <c r="C1808" s="224">
        <v>1</v>
      </c>
      <c r="D1808" s="224">
        <v>1</v>
      </c>
      <c r="E1808" s="224">
        <v>112</v>
      </c>
      <c r="F1808" s="232"/>
      <c r="L1808" s="233"/>
      <c r="M1808" s="275"/>
      <c r="N1808" s="275"/>
    </row>
    <row r="1809" spans="1:14" x14ac:dyDescent="0.25">
      <c r="F1809" s="232"/>
      <c r="L1809" s="233"/>
      <c r="M1809" s="275"/>
      <c r="N1809" s="275"/>
    </row>
    <row r="1810" spans="1:14" x14ac:dyDescent="0.25">
      <c r="A1810" s="224">
        <v>9</v>
      </c>
      <c r="B1810" s="224">
        <v>6695</v>
      </c>
      <c r="C1810" s="224">
        <v>1</v>
      </c>
      <c r="D1810" s="224">
        <v>1</v>
      </c>
      <c r="E1810" s="224">
        <v>112</v>
      </c>
      <c r="F1810" s="232"/>
      <c r="G1810" s="231">
        <v>66</v>
      </c>
      <c r="L1810" s="233"/>
      <c r="M1810" s="275"/>
      <c r="N1810" s="275"/>
    </row>
    <row r="1811" spans="1:14" x14ac:dyDescent="0.25">
      <c r="A1811" s="224">
        <v>8</v>
      </c>
      <c r="B1811" s="224">
        <v>6694</v>
      </c>
      <c r="C1811" s="224">
        <v>1</v>
      </c>
      <c r="D1811" s="224">
        <v>1</v>
      </c>
      <c r="E1811" s="224">
        <v>112</v>
      </c>
      <c r="F1811" s="232"/>
      <c r="G1811" s="231">
        <v>66</v>
      </c>
      <c r="L1811" s="233"/>
      <c r="M1811" s="275"/>
      <c r="N1811" s="275"/>
    </row>
    <row r="1812" spans="1:14" x14ac:dyDescent="0.25">
      <c r="F1812" s="232"/>
      <c r="L1812" s="233"/>
      <c r="M1812" s="275"/>
      <c r="N1812" s="275"/>
    </row>
    <row r="1813" spans="1:14" x14ac:dyDescent="0.25">
      <c r="A1813" s="224">
        <v>8</v>
      </c>
      <c r="B1813" s="224">
        <v>6694</v>
      </c>
      <c r="C1813" s="224">
        <v>1</v>
      </c>
      <c r="D1813" s="224">
        <v>1</v>
      </c>
      <c r="E1813" s="224">
        <v>112</v>
      </c>
      <c r="F1813" s="232"/>
      <c r="G1813" s="231">
        <v>66</v>
      </c>
      <c r="L1813" s="233"/>
      <c r="M1813" s="275"/>
      <c r="N1813" s="275"/>
    </row>
    <row r="1814" spans="1:14" x14ac:dyDescent="0.25">
      <c r="A1814" s="224">
        <v>9</v>
      </c>
      <c r="B1814" s="224">
        <v>6695</v>
      </c>
      <c r="C1814" s="224">
        <v>1</v>
      </c>
      <c r="D1814" s="224">
        <v>1</v>
      </c>
      <c r="E1814" s="224">
        <v>112</v>
      </c>
      <c r="F1814" s="232"/>
      <c r="G1814" s="231">
        <v>66</v>
      </c>
      <c r="L1814" s="233"/>
      <c r="M1814" s="275"/>
      <c r="N1814" s="275"/>
    </row>
    <row r="1815" spans="1:14" x14ac:dyDescent="0.25">
      <c r="A1815" s="224">
        <v>11</v>
      </c>
      <c r="B1815" s="224">
        <v>9970</v>
      </c>
      <c r="C1815" s="224">
        <v>1</v>
      </c>
      <c r="D1815" s="224">
        <v>1</v>
      </c>
      <c r="E1815" s="224">
        <v>112</v>
      </c>
      <c r="F1815" s="232"/>
      <c r="L1815" s="233"/>
      <c r="M1815" s="275"/>
      <c r="N1815" s="275"/>
    </row>
    <row r="1816" spans="1:14" x14ac:dyDescent="0.25">
      <c r="F1816" s="232"/>
      <c r="L1816" s="233"/>
      <c r="M1816" s="275"/>
      <c r="N1816" s="275"/>
    </row>
    <row r="1817" spans="1:14" x14ac:dyDescent="0.25">
      <c r="A1817" s="224">
        <v>12</v>
      </c>
      <c r="B1817" s="224">
        <v>9971</v>
      </c>
      <c r="C1817" s="224">
        <v>1</v>
      </c>
      <c r="D1817" s="224">
        <v>1</v>
      </c>
      <c r="E1817" s="224">
        <v>112</v>
      </c>
      <c r="F1817" s="232"/>
      <c r="L1817" s="233"/>
      <c r="M1817" s="275"/>
      <c r="N1817" s="275"/>
    </row>
    <row r="1818" spans="1:14" x14ac:dyDescent="0.25">
      <c r="F1818" s="232"/>
      <c r="L1818" s="233"/>
      <c r="M1818" s="275"/>
      <c r="N1818" s="275"/>
    </row>
    <row r="1819" spans="1:14" x14ac:dyDescent="0.25">
      <c r="A1819" s="224">
        <v>13</v>
      </c>
      <c r="B1819" s="224">
        <v>9972</v>
      </c>
      <c r="C1819" s="224">
        <v>1</v>
      </c>
      <c r="D1819" s="224">
        <v>1</v>
      </c>
      <c r="E1819" s="224">
        <v>112</v>
      </c>
      <c r="F1819" s="232"/>
      <c r="L1819" s="233"/>
      <c r="M1819" s="275"/>
      <c r="N1819" s="275"/>
    </row>
    <row r="1820" spans="1:14" x14ac:dyDescent="0.25">
      <c r="A1820" s="224">
        <v>13</v>
      </c>
      <c r="B1820" s="224">
        <v>9972</v>
      </c>
      <c r="C1820" s="224">
        <v>1</v>
      </c>
      <c r="D1820" s="224">
        <v>1</v>
      </c>
      <c r="E1820" s="224">
        <v>112</v>
      </c>
      <c r="F1820" s="232"/>
      <c r="L1820" s="233"/>
      <c r="M1820" s="275"/>
      <c r="N1820" s="275"/>
    </row>
    <row r="1821" spans="1:14" x14ac:dyDescent="0.25">
      <c r="A1821" s="224">
        <v>9</v>
      </c>
      <c r="B1821" s="224">
        <v>6695</v>
      </c>
      <c r="C1821" s="224">
        <v>1</v>
      </c>
      <c r="D1821" s="224">
        <v>1</v>
      </c>
      <c r="E1821" s="224">
        <v>112</v>
      </c>
      <c r="F1821" s="232"/>
      <c r="G1821" s="231">
        <v>66</v>
      </c>
      <c r="L1821" s="233"/>
      <c r="M1821" s="275"/>
      <c r="N1821" s="275"/>
    </row>
    <row r="1822" spans="1:14" x14ac:dyDescent="0.25">
      <c r="F1822" s="232"/>
      <c r="L1822" s="233"/>
      <c r="M1822" s="275"/>
      <c r="N1822" s="275"/>
    </row>
    <row r="1823" spans="1:14" x14ac:dyDescent="0.25">
      <c r="A1823" s="224">
        <v>10</v>
      </c>
      <c r="B1823" s="224">
        <v>9969</v>
      </c>
      <c r="C1823" s="224">
        <v>1</v>
      </c>
      <c r="D1823" s="224">
        <v>1</v>
      </c>
      <c r="E1823" s="224">
        <v>112</v>
      </c>
      <c r="F1823" s="232"/>
      <c r="L1823" s="233"/>
      <c r="M1823" s="275"/>
      <c r="N1823" s="275"/>
    </row>
    <row r="1824" spans="1:14" x14ac:dyDescent="0.25">
      <c r="F1824" s="232"/>
      <c r="L1824" s="233"/>
      <c r="M1824" s="275"/>
      <c r="N1824" s="275"/>
    </row>
    <row r="1825" spans="1:16" x14ac:dyDescent="0.25">
      <c r="A1825" s="224">
        <v>11</v>
      </c>
      <c r="B1825" s="224">
        <v>9970</v>
      </c>
      <c r="C1825" s="224">
        <v>1</v>
      </c>
      <c r="D1825" s="224">
        <v>1</v>
      </c>
      <c r="E1825" s="224">
        <v>112</v>
      </c>
      <c r="F1825" s="232"/>
      <c r="L1825" s="233"/>
      <c r="M1825" s="275"/>
      <c r="N1825" s="275"/>
    </row>
    <row r="1826" spans="1:16" x14ac:dyDescent="0.25">
      <c r="F1826" s="232"/>
      <c r="L1826" s="233"/>
      <c r="M1826" s="275"/>
      <c r="N1826" s="275"/>
    </row>
    <row r="1827" spans="1:16" x14ac:dyDescent="0.25">
      <c r="A1827" s="224">
        <v>9</v>
      </c>
      <c r="B1827" s="224">
        <v>6695</v>
      </c>
      <c r="C1827" s="224">
        <v>1</v>
      </c>
      <c r="D1827" s="224">
        <v>1</v>
      </c>
      <c r="E1827" s="224">
        <v>112</v>
      </c>
      <c r="F1827" s="232"/>
      <c r="G1827" s="231">
        <v>66</v>
      </c>
      <c r="L1827" s="233"/>
      <c r="M1827" s="275"/>
      <c r="N1827" s="275"/>
    </row>
    <row r="1828" spans="1:16" x14ac:dyDescent="0.25">
      <c r="F1828" s="232"/>
      <c r="L1828" s="233"/>
      <c r="M1828" s="275"/>
      <c r="N1828" s="275"/>
    </row>
    <row r="1829" spans="1:16" x14ac:dyDescent="0.25">
      <c r="F1829" s="232"/>
      <c r="L1829" s="233"/>
      <c r="M1829" s="275"/>
      <c r="N1829" s="275"/>
    </row>
    <row r="1830" spans="1:16" s="242" customFormat="1" x14ac:dyDescent="0.25">
      <c r="A1830" s="236"/>
      <c r="B1830" s="236"/>
      <c r="C1830" s="236"/>
      <c r="D1830" s="236"/>
      <c r="E1830" s="236"/>
      <c r="F1830" s="237"/>
      <c r="G1830" s="238"/>
      <c r="H1830" s="238"/>
      <c r="I1830" s="238"/>
      <c r="J1830" s="211" t="s">
        <v>2132</v>
      </c>
      <c r="K1830" s="239"/>
      <c r="L1830" s="228"/>
      <c r="M1830" s="300"/>
      <c r="N1830" s="300"/>
      <c r="O1830" s="240"/>
      <c r="P1830" s="322"/>
    </row>
    <row r="1831" spans="1:16" s="242" customFormat="1" ht="14.25" customHeight="1" x14ac:dyDescent="0.25">
      <c r="A1831" s="236"/>
      <c r="B1831" s="236"/>
      <c r="C1831" s="236"/>
      <c r="D1831" s="236"/>
      <c r="E1831" s="236"/>
      <c r="F1831" s="247"/>
      <c r="J1831" s="207"/>
      <c r="L1831" s="248"/>
      <c r="M1831" s="302"/>
      <c r="N1831" s="302"/>
      <c r="O1831" s="241"/>
      <c r="P1831" s="322"/>
    </row>
    <row r="1832" spans="1:16" x14ac:dyDescent="0.25">
      <c r="F1832" s="225"/>
      <c r="G1832" s="226"/>
      <c r="H1832" s="226"/>
      <c r="I1832" s="227"/>
      <c r="J1832" s="206"/>
      <c r="K1832" s="226"/>
      <c r="L1832" s="228"/>
      <c r="M1832" s="314"/>
      <c r="N1832" s="300"/>
      <c r="O1832" s="229"/>
      <c r="P1832" s="320"/>
    </row>
    <row r="1833" spans="1:16" x14ac:dyDescent="0.25">
      <c r="A1833" s="224">
        <v>475</v>
      </c>
      <c r="B1833" s="224">
        <v>1329</v>
      </c>
      <c r="C1833" s="224">
        <v>1</v>
      </c>
      <c r="D1833" s="224">
        <v>10</v>
      </c>
      <c r="E1833" s="224">
        <v>155</v>
      </c>
      <c r="F1833" s="232"/>
      <c r="J1833" s="205" t="s">
        <v>1721</v>
      </c>
      <c r="L1833" s="233"/>
      <c r="M1833" s="275"/>
      <c r="N1833" s="275"/>
    </row>
    <row r="1834" spans="1:16" x14ac:dyDescent="0.25">
      <c r="F1834" s="232"/>
      <c r="J1834" s="205"/>
      <c r="L1834" s="233"/>
      <c r="M1834" s="275"/>
      <c r="N1834" s="275"/>
    </row>
    <row r="1835" spans="1:16" x14ac:dyDescent="0.25">
      <c r="A1835" s="224">
        <v>476</v>
      </c>
      <c r="B1835" s="224">
        <v>1330</v>
      </c>
      <c r="C1835" s="224">
        <v>1</v>
      </c>
      <c r="D1835" s="224">
        <v>10</v>
      </c>
      <c r="E1835" s="224">
        <v>155</v>
      </c>
      <c r="F1835" s="232"/>
      <c r="J1835" s="205" t="s">
        <v>1722</v>
      </c>
      <c r="L1835" s="233"/>
      <c r="M1835" s="275"/>
      <c r="N1835" s="275"/>
    </row>
    <row r="1836" spans="1:16" x14ac:dyDescent="0.25">
      <c r="A1836" s="224">
        <v>5</v>
      </c>
      <c r="B1836" s="224">
        <v>3627</v>
      </c>
      <c r="C1836" s="224">
        <v>1</v>
      </c>
      <c r="D1836" s="224">
        <v>1</v>
      </c>
      <c r="E1836" s="224">
        <v>112</v>
      </c>
      <c r="F1836" s="232"/>
      <c r="J1836" s="205" t="s">
        <v>2134</v>
      </c>
      <c r="L1836" s="233"/>
      <c r="M1836" s="275"/>
      <c r="N1836" s="275"/>
    </row>
    <row r="1837" spans="1:16" x14ac:dyDescent="0.25">
      <c r="F1837" s="232"/>
      <c r="L1837" s="233"/>
      <c r="M1837" s="307" t="s">
        <v>2135</v>
      </c>
      <c r="N1837" s="275"/>
    </row>
    <row r="1838" spans="1:16" x14ac:dyDescent="0.25">
      <c r="A1838" s="224">
        <v>6</v>
      </c>
      <c r="B1838" s="224">
        <v>6692</v>
      </c>
      <c r="C1838" s="224">
        <v>1</v>
      </c>
      <c r="D1838" s="224">
        <v>1</v>
      </c>
      <c r="E1838" s="224">
        <v>112</v>
      </c>
      <c r="F1838" s="232"/>
      <c r="G1838" s="231">
        <v>19</v>
      </c>
      <c r="J1838" s="202" t="s">
        <v>2137</v>
      </c>
      <c r="L1838" s="233"/>
      <c r="M1838" s="234">
        <v>155</v>
      </c>
      <c r="N1838" s="275"/>
    </row>
    <row r="1839" spans="1:16" x14ac:dyDescent="0.25">
      <c r="F1839" s="232"/>
      <c r="L1839" s="233"/>
      <c r="M1839" s="234"/>
      <c r="N1839" s="275"/>
    </row>
    <row r="1840" spans="1:16" x14ac:dyDescent="0.25">
      <c r="A1840" s="224">
        <v>6</v>
      </c>
      <c r="B1840" s="224">
        <v>6692</v>
      </c>
      <c r="C1840" s="224">
        <v>1</v>
      </c>
      <c r="D1840" s="224">
        <v>1</v>
      </c>
      <c r="E1840" s="224">
        <v>112</v>
      </c>
      <c r="F1840" s="232"/>
      <c r="G1840" s="231">
        <v>19</v>
      </c>
      <c r="J1840" s="202" t="s">
        <v>2137</v>
      </c>
      <c r="L1840" s="233"/>
      <c r="M1840" s="234">
        <v>156</v>
      </c>
      <c r="N1840" s="275"/>
    </row>
    <row r="1841" spans="1:14" x14ac:dyDescent="0.25">
      <c r="F1841" s="232"/>
      <c r="L1841" s="233"/>
      <c r="M1841" s="234"/>
      <c r="N1841" s="275"/>
    </row>
    <row r="1842" spans="1:14" x14ac:dyDescent="0.25">
      <c r="A1842" s="224">
        <v>6</v>
      </c>
      <c r="B1842" s="224">
        <v>6692</v>
      </c>
      <c r="C1842" s="224">
        <v>1</v>
      </c>
      <c r="D1842" s="224">
        <v>1</v>
      </c>
      <c r="E1842" s="224">
        <v>112</v>
      </c>
      <c r="F1842" s="232"/>
      <c r="G1842" s="231">
        <v>19</v>
      </c>
      <c r="J1842" s="202" t="s">
        <v>2137</v>
      </c>
      <c r="L1842" s="233"/>
      <c r="M1842" s="234">
        <v>157</v>
      </c>
      <c r="N1842" s="275"/>
    </row>
    <row r="1843" spans="1:14" x14ac:dyDescent="0.25">
      <c r="F1843" s="232"/>
      <c r="L1843" s="233"/>
      <c r="M1843" s="234"/>
      <c r="N1843" s="275"/>
    </row>
    <row r="1844" spans="1:14" x14ac:dyDescent="0.25">
      <c r="F1844" s="232"/>
      <c r="J1844" s="202" t="s">
        <v>2137</v>
      </c>
      <c r="L1844" s="233"/>
      <c r="M1844" s="234">
        <v>158</v>
      </c>
      <c r="N1844" s="275"/>
    </row>
    <row r="1845" spans="1:14" x14ac:dyDescent="0.25">
      <c r="A1845" s="224">
        <v>8</v>
      </c>
      <c r="B1845" s="224">
        <v>6694</v>
      </c>
      <c r="C1845" s="224">
        <v>1</v>
      </c>
      <c r="D1845" s="224">
        <v>1</v>
      </c>
      <c r="E1845" s="224">
        <v>112</v>
      </c>
      <c r="F1845" s="232"/>
      <c r="G1845" s="231">
        <v>66</v>
      </c>
      <c r="L1845" s="233"/>
      <c r="M1845" s="275"/>
      <c r="N1845" s="275"/>
    </row>
    <row r="1846" spans="1:14" x14ac:dyDescent="0.25">
      <c r="A1846" s="224">
        <v>9</v>
      </c>
      <c r="B1846" s="224">
        <v>6695</v>
      </c>
      <c r="C1846" s="224">
        <v>1</v>
      </c>
      <c r="D1846" s="224">
        <v>1</v>
      </c>
      <c r="E1846" s="224">
        <v>112</v>
      </c>
      <c r="F1846" s="232"/>
      <c r="G1846" s="231">
        <v>66</v>
      </c>
      <c r="L1846" s="233"/>
      <c r="M1846" s="275"/>
      <c r="N1846" s="275"/>
    </row>
    <row r="1847" spans="1:14" x14ac:dyDescent="0.25">
      <c r="A1847" s="224">
        <v>8</v>
      </c>
      <c r="B1847" s="224">
        <v>6694</v>
      </c>
      <c r="C1847" s="224">
        <v>1</v>
      </c>
      <c r="D1847" s="224">
        <v>1</v>
      </c>
      <c r="E1847" s="224">
        <v>112</v>
      </c>
      <c r="F1847" s="232"/>
      <c r="G1847" s="231">
        <v>66</v>
      </c>
      <c r="L1847" s="233"/>
      <c r="M1847" s="275"/>
      <c r="N1847" s="275"/>
    </row>
    <row r="1848" spans="1:14" x14ac:dyDescent="0.25">
      <c r="F1848" s="232"/>
      <c r="L1848" s="233"/>
      <c r="M1848" s="275"/>
      <c r="N1848" s="275"/>
    </row>
    <row r="1849" spans="1:14" x14ac:dyDescent="0.25">
      <c r="A1849" s="224">
        <v>8</v>
      </c>
      <c r="B1849" s="224">
        <v>6694</v>
      </c>
      <c r="C1849" s="224">
        <v>1</v>
      </c>
      <c r="D1849" s="224">
        <v>1</v>
      </c>
      <c r="E1849" s="224">
        <v>112</v>
      </c>
      <c r="F1849" s="232"/>
      <c r="G1849" s="231">
        <v>66</v>
      </c>
      <c r="L1849" s="233"/>
      <c r="M1849" s="275"/>
      <c r="N1849" s="275"/>
    </row>
    <row r="1850" spans="1:14" x14ac:dyDescent="0.25">
      <c r="A1850" s="224">
        <v>9</v>
      </c>
      <c r="B1850" s="224">
        <v>6695</v>
      </c>
      <c r="C1850" s="224">
        <v>1</v>
      </c>
      <c r="D1850" s="224">
        <v>1</v>
      </c>
      <c r="E1850" s="224">
        <v>112</v>
      </c>
      <c r="F1850" s="232"/>
      <c r="G1850" s="231">
        <v>66</v>
      </c>
      <c r="L1850" s="233"/>
      <c r="M1850" s="275"/>
      <c r="N1850" s="275"/>
    </row>
    <row r="1851" spans="1:14" x14ac:dyDescent="0.25">
      <c r="A1851" s="224">
        <v>11</v>
      </c>
      <c r="B1851" s="224">
        <v>9970</v>
      </c>
      <c r="C1851" s="224">
        <v>1</v>
      </c>
      <c r="D1851" s="224">
        <v>1</v>
      </c>
      <c r="E1851" s="224">
        <v>112</v>
      </c>
      <c r="F1851" s="232"/>
      <c r="L1851" s="233"/>
      <c r="M1851" s="275"/>
      <c r="N1851" s="275"/>
    </row>
    <row r="1852" spans="1:14" x14ac:dyDescent="0.25">
      <c r="F1852" s="232"/>
      <c r="L1852" s="233"/>
      <c r="M1852" s="275"/>
      <c r="N1852" s="275"/>
    </row>
    <row r="1853" spans="1:14" x14ac:dyDescent="0.25">
      <c r="A1853" s="224">
        <v>12</v>
      </c>
      <c r="B1853" s="224">
        <v>9971</v>
      </c>
      <c r="C1853" s="224">
        <v>1</v>
      </c>
      <c r="D1853" s="224">
        <v>1</v>
      </c>
      <c r="E1853" s="224">
        <v>112</v>
      </c>
      <c r="F1853" s="232"/>
      <c r="L1853" s="233"/>
      <c r="M1853" s="275"/>
      <c r="N1853" s="275"/>
    </row>
    <row r="1854" spans="1:14" x14ac:dyDescent="0.25">
      <c r="F1854" s="232"/>
      <c r="L1854" s="233"/>
      <c r="M1854" s="275"/>
      <c r="N1854" s="275"/>
    </row>
    <row r="1855" spans="1:14" x14ac:dyDescent="0.25">
      <c r="A1855" s="224">
        <v>13</v>
      </c>
      <c r="B1855" s="224">
        <v>9972</v>
      </c>
      <c r="C1855" s="224">
        <v>1</v>
      </c>
      <c r="D1855" s="224">
        <v>1</v>
      </c>
      <c r="E1855" s="224">
        <v>112</v>
      </c>
      <c r="F1855" s="232"/>
      <c r="L1855" s="233"/>
      <c r="M1855" s="275"/>
      <c r="N1855" s="275"/>
    </row>
    <row r="1856" spans="1:14" x14ac:dyDescent="0.25">
      <c r="A1856" s="224">
        <v>9</v>
      </c>
      <c r="B1856" s="224">
        <v>6695</v>
      </c>
      <c r="C1856" s="224">
        <v>1</v>
      </c>
      <c r="D1856" s="224">
        <v>1</v>
      </c>
      <c r="E1856" s="224">
        <v>112</v>
      </c>
      <c r="F1856" s="232"/>
      <c r="G1856" s="231">
        <v>66</v>
      </c>
      <c r="L1856" s="233"/>
      <c r="M1856" s="275"/>
      <c r="N1856" s="275"/>
    </row>
    <row r="1857" spans="1:14" x14ac:dyDescent="0.25">
      <c r="F1857" s="232"/>
      <c r="L1857" s="233"/>
      <c r="M1857" s="275"/>
      <c r="N1857" s="275"/>
    </row>
    <row r="1858" spans="1:14" x14ac:dyDescent="0.25">
      <c r="A1858" s="224">
        <v>10</v>
      </c>
      <c r="B1858" s="224">
        <v>9969</v>
      </c>
      <c r="C1858" s="224">
        <v>1</v>
      </c>
      <c r="D1858" s="224">
        <v>1</v>
      </c>
      <c r="E1858" s="224">
        <v>112</v>
      </c>
      <c r="F1858" s="232"/>
      <c r="L1858" s="233"/>
      <c r="M1858" s="275"/>
      <c r="N1858" s="275"/>
    </row>
    <row r="1859" spans="1:14" x14ac:dyDescent="0.25">
      <c r="F1859" s="232"/>
      <c r="L1859" s="233"/>
      <c r="M1859" s="275"/>
      <c r="N1859" s="275"/>
    </row>
    <row r="1860" spans="1:14" x14ac:dyDescent="0.25">
      <c r="A1860" s="224">
        <v>11</v>
      </c>
      <c r="B1860" s="224">
        <v>9970</v>
      </c>
      <c r="C1860" s="224">
        <v>1</v>
      </c>
      <c r="D1860" s="224">
        <v>1</v>
      </c>
      <c r="E1860" s="224">
        <v>112</v>
      </c>
      <c r="F1860" s="232"/>
      <c r="L1860" s="233"/>
      <c r="M1860" s="275"/>
      <c r="N1860" s="275"/>
    </row>
    <row r="1861" spans="1:14" x14ac:dyDescent="0.25">
      <c r="F1861" s="232"/>
      <c r="L1861" s="233"/>
      <c r="M1861" s="275"/>
      <c r="N1861" s="275"/>
    </row>
    <row r="1862" spans="1:14" x14ac:dyDescent="0.25">
      <c r="A1862" s="224">
        <v>9</v>
      </c>
      <c r="B1862" s="224">
        <v>6695</v>
      </c>
      <c r="C1862" s="224">
        <v>1</v>
      </c>
      <c r="D1862" s="224">
        <v>1</v>
      </c>
      <c r="E1862" s="224">
        <v>112</v>
      </c>
      <c r="F1862" s="232"/>
      <c r="G1862" s="231">
        <v>66</v>
      </c>
      <c r="L1862" s="233"/>
      <c r="M1862" s="275"/>
      <c r="N1862" s="275"/>
    </row>
    <row r="1863" spans="1:14" x14ac:dyDescent="0.25">
      <c r="F1863" s="232"/>
      <c r="L1863" s="233"/>
      <c r="M1863" s="275"/>
      <c r="N1863" s="275"/>
    </row>
    <row r="1864" spans="1:14" x14ac:dyDescent="0.25">
      <c r="A1864" s="224">
        <v>10</v>
      </c>
      <c r="B1864" s="224">
        <v>9969</v>
      </c>
      <c r="C1864" s="224">
        <v>1</v>
      </c>
      <c r="D1864" s="224">
        <v>1</v>
      </c>
      <c r="E1864" s="224">
        <v>112</v>
      </c>
      <c r="F1864" s="232"/>
      <c r="L1864" s="233"/>
      <c r="M1864" s="275"/>
      <c r="N1864" s="275"/>
    </row>
    <row r="1865" spans="1:14" x14ac:dyDescent="0.25">
      <c r="F1865" s="232"/>
      <c r="L1865" s="233"/>
      <c r="M1865" s="275"/>
      <c r="N1865" s="275"/>
    </row>
    <row r="1866" spans="1:14" x14ac:dyDescent="0.25">
      <c r="A1866" s="224">
        <v>11</v>
      </c>
      <c r="B1866" s="224">
        <v>9970</v>
      </c>
      <c r="C1866" s="224">
        <v>1</v>
      </c>
      <c r="D1866" s="224">
        <v>1</v>
      </c>
      <c r="E1866" s="224">
        <v>112</v>
      </c>
      <c r="F1866" s="232"/>
      <c r="L1866" s="233"/>
      <c r="M1866" s="275"/>
      <c r="N1866" s="275"/>
    </row>
    <row r="1867" spans="1:14" x14ac:dyDescent="0.25">
      <c r="F1867" s="232"/>
      <c r="L1867" s="233"/>
      <c r="M1867" s="275"/>
      <c r="N1867" s="275"/>
    </row>
    <row r="1868" spans="1:14" x14ac:dyDescent="0.25">
      <c r="A1868" s="224">
        <v>12</v>
      </c>
      <c r="B1868" s="224">
        <v>9971</v>
      </c>
      <c r="C1868" s="224">
        <v>1</v>
      </c>
      <c r="D1868" s="224">
        <v>1</v>
      </c>
      <c r="E1868" s="224">
        <v>112</v>
      </c>
      <c r="F1868" s="232"/>
      <c r="L1868" s="233"/>
      <c r="M1868" s="275"/>
      <c r="N1868" s="275"/>
    </row>
    <row r="1869" spans="1:14" x14ac:dyDescent="0.25">
      <c r="F1869" s="232"/>
      <c r="L1869" s="233"/>
      <c r="M1869" s="275"/>
      <c r="N1869" s="275"/>
    </row>
    <row r="1870" spans="1:14" x14ac:dyDescent="0.25">
      <c r="A1870" s="224">
        <v>9</v>
      </c>
      <c r="B1870" s="224">
        <v>6695</v>
      </c>
      <c r="C1870" s="224">
        <v>1</v>
      </c>
      <c r="D1870" s="224">
        <v>1</v>
      </c>
      <c r="E1870" s="224">
        <v>112</v>
      </c>
      <c r="F1870" s="232"/>
      <c r="G1870" s="231">
        <v>66</v>
      </c>
      <c r="L1870" s="233"/>
      <c r="M1870" s="275"/>
      <c r="N1870" s="275"/>
    </row>
    <row r="1871" spans="1:14" x14ac:dyDescent="0.25">
      <c r="F1871" s="232"/>
      <c r="L1871" s="233"/>
      <c r="M1871" s="275"/>
      <c r="N1871" s="275"/>
    </row>
    <row r="1872" spans="1:14" x14ac:dyDescent="0.25">
      <c r="A1872" s="224">
        <v>10</v>
      </c>
      <c r="B1872" s="224">
        <v>9969</v>
      </c>
      <c r="C1872" s="224">
        <v>1</v>
      </c>
      <c r="D1872" s="224">
        <v>1</v>
      </c>
      <c r="E1872" s="224">
        <v>112</v>
      </c>
      <c r="F1872" s="232"/>
      <c r="L1872" s="233"/>
      <c r="M1872" s="275"/>
      <c r="N1872" s="275"/>
    </row>
    <row r="1873" spans="1:16" x14ac:dyDescent="0.25">
      <c r="F1873" s="232"/>
      <c r="L1873" s="233"/>
      <c r="M1873" s="275"/>
      <c r="N1873" s="275"/>
    </row>
    <row r="1874" spans="1:16" x14ac:dyDescent="0.25">
      <c r="F1874" s="232"/>
      <c r="L1874" s="233"/>
      <c r="M1874" s="275"/>
      <c r="N1874" s="275"/>
    </row>
    <row r="1875" spans="1:16" s="242" customFormat="1" x14ac:dyDescent="0.25">
      <c r="A1875" s="236"/>
      <c r="B1875" s="236"/>
      <c r="C1875" s="236"/>
      <c r="D1875" s="236"/>
      <c r="E1875" s="236"/>
      <c r="F1875" s="237"/>
      <c r="G1875" s="238"/>
      <c r="H1875" s="238"/>
      <c r="I1875" s="238"/>
      <c r="J1875" s="211" t="s">
        <v>2139</v>
      </c>
      <c r="K1875" s="239"/>
      <c r="L1875" s="228"/>
      <c r="M1875" s="300"/>
      <c r="N1875" s="300"/>
      <c r="O1875" s="240"/>
      <c r="P1875" s="322"/>
    </row>
    <row r="1878" spans="1:16" x14ac:dyDescent="0.25">
      <c r="F1878" s="225"/>
      <c r="G1878" s="226"/>
      <c r="H1878" s="226"/>
      <c r="I1878" s="227"/>
      <c r="J1878" s="206"/>
      <c r="K1878" s="226"/>
      <c r="L1878" s="228"/>
      <c r="M1878" s="314"/>
      <c r="N1878" s="300"/>
      <c r="O1878" s="229"/>
      <c r="P1878" s="320"/>
    </row>
    <row r="1879" spans="1:16" x14ac:dyDescent="0.25">
      <c r="A1879" s="224">
        <v>528</v>
      </c>
      <c r="B1879" s="224">
        <v>11144</v>
      </c>
      <c r="C1879" s="224">
        <v>1</v>
      </c>
      <c r="D1879" s="224">
        <v>11</v>
      </c>
      <c r="E1879" s="224">
        <v>160</v>
      </c>
      <c r="F1879" s="232"/>
      <c r="J1879" s="205" t="s">
        <v>2130</v>
      </c>
      <c r="L1879" s="233"/>
      <c r="M1879" s="275"/>
      <c r="N1879" s="275"/>
    </row>
    <row r="1880" spans="1:16" x14ac:dyDescent="0.25">
      <c r="F1880" s="232"/>
      <c r="J1880" s="205"/>
      <c r="L1880" s="233"/>
      <c r="M1880" s="275"/>
      <c r="N1880" s="275"/>
    </row>
    <row r="1881" spans="1:16" x14ac:dyDescent="0.25">
      <c r="A1881" s="224">
        <v>529</v>
      </c>
      <c r="B1881" s="224">
        <v>11145</v>
      </c>
      <c r="C1881" s="224">
        <v>1</v>
      </c>
      <c r="D1881" s="224">
        <v>11</v>
      </c>
      <c r="E1881" s="224">
        <v>160</v>
      </c>
      <c r="F1881" s="232"/>
      <c r="J1881" s="205" t="s">
        <v>1316</v>
      </c>
      <c r="L1881" s="233"/>
      <c r="M1881" s="275"/>
      <c r="N1881" s="275"/>
    </row>
    <row r="1882" spans="1:16" x14ac:dyDescent="0.25">
      <c r="F1882" s="232"/>
      <c r="J1882" s="205"/>
      <c r="L1882" s="233"/>
      <c r="M1882" s="275"/>
      <c r="N1882" s="275"/>
    </row>
    <row r="1883" spans="1:16" x14ac:dyDescent="0.25">
      <c r="A1883" s="224">
        <v>530</v>
      </c>
      <c r="B1883" s="224">
        <v>11146</v>
      </c>
      <c r="C1883" s="224">
        <v>1</v>
      </c>
      <c r="D1883" s="224">
        <v>11</v>
      </c>
      <c r="E1883" s="224">
        <v>160</v>
      </c>
      <c r="F1883" s="232"/>
      <c r="J1883" s="205" t="s">
        <v>1768</v>
      </c>
      <c r="L1883" s="233"/>
      <c r="M1883" s="275"/>
      <c r="N1883" s="275"/>
    </row>
    <row r="1884" spans="1:16" x14ac:dyDescent="0.25">
      <c r="F1884" s="232"/>
      <c r="J1884" s="205"/>
      <c r="L1884" s="233"/>
      <c r="M1884" s="275"/>
      <c r="N1884" s="275"/>
    </row>
    <row r="1885" spans="1:16" x14ac:dyDescent="0.25">
      <c r="A1885" s="224">
        <v>531</v>
      </c>
      <c r="B1885" s="224">
        <v>11147</v>
      </c>
      <c r="C1885" s="224">
        <v>1</v>
      </c>
      <c r="D1885" s="224">
        <v>11</v>
      </c>
      <c r="E1885" s="224">
        <v>160</v>
      </c>
      <c r="F1885" s="232"/>
      <c r="J1885" s="205" t="s">
        <v>1769</v>
      </c>
      <c r="L1885" s="233"/>
      <c r="M1885" s="275"/>
      <c r="N1885" s="275"/>
    </row>
    <row r="1886" spans="1:16" x14ac:dyDescent="0.25">
      <c r="F1886" s="232"/>
      <c r="J1886" s="205"/>
      <c r="L1886" s="233"/>
      <c r="M1886" s="275"/>
      <c r="N1886" s="275"/>
    </row>
    <row r="1887" spans="1:16" x14ac:dyDescent="0.25">
      <c r="A1887" s="224">
        <v>532</v>
      </c>
      <c r="B1887" s="224">
        <v>11148</v>
      </c>
      <c r="C1887" s="224">
        <v>1</v>
      </c>
      <c r="D1887" s="224">
        <v>11</v>
      </c>
      <c r="E1887" s="224">
        <v>160</v>
      </c>
      <c r="F1887" s="232"/>
      <c r="J1887" s="205" t="s">
        <v>1319</v>
      </c>
      <c r="L1887" s="233"/>
      <c r="M1887" s="275"/>
      <c r="N1887" s="275"/>
    </row>
    <row r="1888" spans="1:16" x14ac:dyDescent="0.25">
      <c r="F1888" s="232"/>
      <c r="L1888" s="233"/>
      <c r="M1888" s="275"/>
      <c r="N1888" s="275"/>
    </row>
    <row r="1889" spans="1:14" ht="30" x14ac:dyDescent="0.25">
      <c r="A1889" s="224">
        <v>533</v>
      </c>
      <c r="B1889" s="224">
        <v>11149</v>
      </c>
      <c r="C1889" s="224">
        <v>1</v>
      </c>
      <c r="D1889" s="224">
        <v>11</v>
      </c>
      <c r="E1889" s="224">
        <v>160</v>
      </c>
      <c r="F1889" s="232"/>
      <c r="G1889" s="231">
        <v>19</v>
      </c>
      <c r="J1889" s="202" t="s">
        <v>1320</v>
      </c>
      <c r="L1889" s="233"/>
      <c r="M1889" s="275"/>
      <c r="N1889" s="275"/>
    </row>
    <row r="1890" spans="1:14" x14ac:dyDescent="0.25">
      <c r="F1890" s="232"/>
      <c r="L1890" s="233"/>
      <c r="M1890" s="275"/>
      <c r="N1890" s="275"/>
    </row>
    <row r="1891" spans="1:14" x14ac:dyDescent="0.25">
      <c r="A1891" s="224">
        <v>534</v>
      </c>
      <c r="B1891" s="224">
        <v>11150</v>
      </c>
      <c r="C1891" s="224">
        <v>1</v>
      </c>
      <c r="D1891" s="224">
        <v>11</v>
      </c>
      <c r="E1891" s="224">
        <v>160</v>
      </c>
      <c r="F1891" s="232"/>
      <c r="J1891" s="205" t="s">
        <v>1321</v>
      </c>
      <c r="L1891" s="233"/>
      <c r="M1891" s="275"/>
      <c r="N1891" s="275"/>
    </row>
    <row r="1892" spans="1:14" x14ac:dyDescent="0.25">
      <c r="F1892" s="232"/>
      <c r="L1892" s="233"/>
      <c r="M1892" s="275"/>
      <c r="N1892" s="275"/>
    </row>
    <row r="1893" spans="1:14" x14ac:dyDescent="0.25">
      <c r="A1893" s="224">
        <v>535</v>
      </c>
      <c r="B1893" s="224">
        <v>11151</v>
      </c>
      <c r="C1893" s="224">
        <v>1</v>
      </c>
      <c r="D1893" s="224">
        <v>11</v>
      </c>
      <c r="E1893" s="224">
        <v>160</v>
      </c>
      <c r="F1893" s="232"/>
      <c r="J1893" s="202" t="s">
        <v>1770</v>
      </c>
      <c r="L1893" s="233"/>
      <c r="M1893" s="275"/>
      <c r="N1893" s="275"/>
    </row>
    <row r="1894" spans="1:14" x14ac:dyDescent="0.25">
      <c r="F1894" s="232"/>
      <c r="L1894" s="233"/>
      <c r="M1894" s="275"/>
      <c r="N1894" s="275"/>
    </row>
    <row r="1895" spans="1:14" ht="30" x14ac:dyDescent="0.25">
      <c r="A1895" s="224">
        <v>536</v>
      </c>
      <c r="B1895" s="224">
        <v>11152</v>
      </c>
      <c r="C1895" s="224">
        <v>1</v>
      </c>
      <c r="D1895" s="224">
        <v>11</v>
      </c>
      <c r="E1895" s="224">
        <v>160</v>
      </c>
      <c r="F1895" s="232"/>
      <c r="J1895" s="202" t="s">
        <v>1771</v>
      </c>
      <c r="L1895" s="233"/>
      <c r="M1895" s="275"/>
      <c r="N1895" s="275"/>
    </row>
    <row r="1896" spans="1:14" x14ac:dyDescent="0.25">
      <c r="F1896" s="232"/>
      <c r="L1896" s="233"/>
      <c r="M1896" s="275"/>
      <c r="N1896" s="275"/>
    </row>
    <row r="1897" spans="1:14" x14ac:dyDescent="0.25">
      <c r="A1897" s="224">
        <v>537</v>
      </c>
      <c r="B1897" s="224">
        <v>11153</v>
      </c>
      <c r="C1897" s="224">
        <v>1</v>
      </c>
      <c r="D1897" s="224">
        <v>11</v>
      </c>
      <c r="E1897" s="224">
        <v>160</v>
      </c>
      <c r="F1897" s="232"/>
      <c r="J1897" s="202" t="s">
        <v>1772</v>
      </c>
      <c r="L1897" s="233"/>
      <c r="M1897" s="275"/>
      <c r="N1897" s="275"/>
    </row>
    <row r="1898" spans="1:14" x14ac:dyDescent="0.25">
      <c r="F1898" s="232"/>
      <c r="L1898" s="233"/>
      <c r="M1898" s="275"/>
      <c r="N1898" s="275"/>
    </row>
    <row r="1899" spans="1:14" ht="75" x14ac:dyDescent="0.25">
      <c r="A1899" s="224">
        <v>538</v>
      </c>
      <c r="B1899" s="224">
        <v>11154</v>
      </c>
      <c r="C1899" s="224">
        <v>1</v>
      </c>
      <c r="D1899" s="224">
        <v>11</v>
      </c>
      <c r="E1899" s="224">
        <v>160</v>
      </c>
      <c r="F1899" s="232"/>
      <c r="J1899" s="202" t="s">
        <v>1773</v>
      </c>
      <c r="L1899" s="233"/>
      <c r="M1899" s="275"/>
      <c r="N1899" s="275"/>
    </row>
    <row r="1900" spans="1:14" x14ac:dyDescent="0.25">
      <c r="F1900" s="232"/>
      <c r="L1900" s="233"/>
      <c r="M1900" s="275"/>
      <c r="N1900" s="275"/>
    </row>
    <row r="1901" spans="1:14" ht="45" x14ac:dyDescent="0.25">
      <c r="A1901" s="224">
        <v>539</v>
      </c>
      <c r="B1901" s="224">
        <v>11155</v>
      </c>
      <c r="C1901" s="224">
        <v>1</v>
      </c>
      <c r="D1901" s="224">
        <v>11</v>
      </c>
      <c r="E1901" s="224">
        <v>160</v>
      </c>
      <c r="F1901" s="232"/>
      <c r="J1901" s="202" t="s">
        <v>1774</v>
      </c>
      <c r="L1901" s="233"/>
      <c r="M1901" s="275"/>
      <c r="N1901" s="275"/>
    </row>
    <row r="1902" spans="1:14" x14ac:dyDescent="0.25">
      <c r="F1902" s="232"/>
      <c r="L1902" s="233"/>
      <c r="M1902" s="275"/>
      <c r="N1902" s="275"/>
    </row>
    <row r="1903" spans="1:14" ht="45" x14ac:dyDescent="0.25">
      <c r="A1903" s="224">
        <v>540</v>
      </c>
      <c r="B1903" s="224">
        <v>11156</v>
      </c>
      <c r="C1903" s="224">
        <v>1</v>
      </c>
      <c r="D1903" s="224">
        <v>11</v>
      </c>
      <c r="E1903" s="224">
        <v>160</v>
      </c>
      <c r="F1903" s="232"/>
      <c r="J1903" s="202" t="s">
        <v>1775</v>
      </c>
      <c r="L1903" s="233"/>
      <c r="M1903" s="275"/>
      <c r="N1903" s="275"/>
    </row>
    <row r="1904" spans="1:14" x14ac:dyDescent="0.25">
      <c r="F1904" s="232"/>
      <c r="L1904" s="233"/>
      <c r="M1904" s="275"/>
      <c r="N1904" s="275"/>
    </row>
    <row r="1905" spans="1:19" x14ac:dyDescent="0.25">
      <c r="A1905" s="224">
        <v>541</v>
      </c>
      <c r="B1905" s="224">
        <v>11157</v>
      </c>
      <c r="C1905" s="224">
        <v>1</v>
      </c>
      <c r="D1905" s="224">
        <v>11</v>
      </c>
      <c r="E1905" s="224">
        <v>160</v>
      </c>
      <c r="F1905" s="232"/>
      <c r="J1905" s="205" t="s">
        <v>1776</v>
      </c>
      <c r="L1905" s="233"/>
      <c r="M1905" s="275"/>
      <c r="N1905" s="275"/>
    </row>
    <row r="1906" spans="1:19" x14ac:dyDescent="0.25">
      <c r="F1906" s="232"/>
      <c r="L1906" s="233"/>
      <c r="M1906" s="275"/>
      <c r="N1906" s="275"/>
    </row>
    <row r="1907" spans="1:19" ht="30" x14ac:dyDescent="0.25">
      <c r="A1907" s="224">
        <v>542</v>
      </c>
      <c r="B1907" s="224">
        <v>11158</v>
      </c>
      <c r="C1907" s="224">
        <v>1</v>
      </c>
      <c r="D1907" s="224">
        <v>11</v>
      </c>
      <c r="E1907" s="224">
        <v>160</v>
      </c>
      <c r="F1907" s="232"/>
      <c r="J1907" s="202" t="s">
        <v>1777</v>
      </c>
      <c r="L1907" s="233"/>
      <c r="M1907" s="275"/>
      <c r="N1907" s="275"/>
    </row>
    <row r="1908" spans="1:19" x14ac:dyDescent="0.25">
      <c r="F1908" s="232"/>
      <c r="L1908" s="233"/>
      <c r="M1908" s="275"/>
      <c r="N1908" s="275"/>
    </row>
    <row r="1909" spans="1:19" x14ac:dyDescent="0.25">
      <c r="A1909" s="224">
        <v>543</v>
      </c>
      <c r="B1909" s="224">
        <v>12436</v>
      </c>
      <c r="C1909" s="224">
        <v>1</v>
      </c>
      <c r="D1909" s="224">
        <v>11</v>
      </c>
      <c r="E1909" s="224">
        <v>160</v>
      </c>
      <c r="F1909" s="232">
        <v>1</v>
      </c>
      <c r="J1909" s="202" t="s">
        <v>1759</v>
      </c>
      <c r="L1909" s="233" t="s">
        <v>66</v>
      </c>
      <c r="M1909" s="275">
        <v>12</v>
      </c>
      <c r="N1909" s="275"/>
    </row>
    <row r="1910" spans="1:19" x14ac:dyDescent="0.25">
      <c r="F1910" s="232"/>
      <c r="L1910" s="233"/>
      <c r="M1910" s="275"/>
      <c r="N1910" s="275"/>
    </row>
    <row r="1911" spans="1:19" x14ac:dyDescent="0.25">
      <c r="A1911" s="224">
        <v>544</v>
      </c>
      <c r="B1911" s="224">
        <v>11159</v>
      </c>
      <c r="C1911" s="224">
        <v>1</v>
      </c>
      <c r="D1911" s="224">
        <v>11</v>
      </c>
      <c r="E1911" s="224">
        <v>160</v>
      </c>
      <c r="F1911" s="232">
        <v>2</v>
      </c>
      <c r="J1911" s="202" t="s">
        <v>1778</v>
      </c>
      <c r="L1911" s="233" t="s">
        <v>66</v>
      </c>
      <c r="M1911" s="275">
        <v>2</v>
      </c>
      <c r="N1911" s="275"/>
    </row>
    <row r="1912" spans="1:19" x14ac:dyDescent="0.25">
      <c r="F1912" s="232"/>
      <c r="L1912" s="233"/>
      <c r="M1912" s="275"/>
      <c r="N1912" s="275"/>
      <c r="S1912" s="275"/>
    </row>
    <row r="1913" spans="1:19" x14ac:dyDescent="0.25">
      <c r="A1913" s="224">
        <v>545</v>
      </c>
      <c r="B1913" s="224">
        <v>12441</v>
      </c>
      <c r="C1913" s="224">
        <v>1</v>
      </c>
      <c r="D1913" s="224">
        <v>11</v>
      </c>
      <c r="E1913" s="224">
        <v>161</v>
      </c>
      <c r="F1913" s="232">
        <v>3</v>
      </c>
      <c r="J1913" s="202" t="s">
        <v>1779</v>
      </c>
      <c r="L1913" s="233" t="s">
        <v>66</v>
      </c>
      <c r="M1913" s="275">
        <v>0.3</v>
      </c>
      <c r="N1913" s="275"/>
    </row>
    <row r="1914" spans="1:19" x14ac:dyDescent="0.25">
      <c r="F1914" s="232"/>
      <c r="L1914" s="233"/>
      <c r="M1914" s="275"/>
      <c r="N1914" s="275"/>
    </row>
    <row r="1915" spans="1:19" x14ac:dyDescent="0.25">
      <c r="F1915" s="232"/>
      <c r="L1915" s="233"/>
      <c r="M1915" s="275"/>
      <c r="N1915" s="275"/>
    </row>
    <row r="1916" spans="1:19" s="242" customFormat="1" x14ac:dyDescent="0.25">
      <c r="A1916" s="236"/>
      <c r="B1916" s="236"/>
      <c r="C1916" s="236"/>
      <c r="D1916" s="236"/>
      <c r="E1916" s="236"/>
      <c r="F1916" s="237"/>
      <c r="G1916" s="238"/>
      <c r="H1916" s="238"/>
      <c r="I1916" s="238"/>
      <c r="J1916" s="211" t="s">
        <v>2132</v>
      </c>
      <c r="K1916" s="239"/>
      <c r="L1916" s="228"/>
      <c r="M1916" s="300"/>
      <c r="N1916" s="300"/>
      <c r="O1916" s="240"/>
      <c r="P1916" s="322"/>
    </row>
    <row r="1917" spans="1:19" s="242" customFormat="1" x14ac:dyDescent="0.25">
      <c r="A1917" s="236"/>
      <c r="B1917" s="236"/>
      <c r="C1917" s="236"/>
      <c r="D1917" s="236"/>
      <c r="E1917" s="236"/>
      <c r="F1917" s="254"/>
      <c r="G1917" s="255"/>
      <c r="H1917" s="255"/>
      <c r="I1917" s="255"/>
      <c r="J1917" s="220"/>
      <c r="K1917" s="255"/>
      <c r="L1917" s="256"/>
      <c r="M1917" s="304"/>
      <c r="N1917" s="304"/>
      <c r="O1917" s="241"/>
      <c r="P1917" s="322"/>
    </row>
    <row r="1918" spans="1:19" s="242" customFormat="1" ht="14.25" customHeight="1" x14ac:dyDescent="0.25">
      <c r="A1918" s="236"/>
      <c r="B1918" s="236"/>
      <c r="C1918" s="236"/>
      <c r="D1918" s="236"/>
      <c r="E1918" s="236"/>
      <c r="F1918" s="247"/>
      <c r="J1918" s="207"/>
      <c r="L1918" s="248"/>
      <c r="M1918" s="302"/>
      <c r="N1918" s="302"/>
      <c r="O1918" s="241"/>
      <c r="P1918" s="322"/>
    </row>
    <row r="1919" spans="1:19" x14ac:dyDescent="0.25">
      <c r="F1919" s="225"/>
      <c r="G1919" s="226"/>
      <c r="H1919" s="226"/>
      <c r="I1919" s="227"/>
      <c r="J1919" s="206"/>
      <c r="K1919" s="226"/>
      <c r="L1919" s="228"/>
      <c r="M1919" s="314"/>
      <c r="N1919" s="300"/>
      <c r="O1919" s="229"/>
      <c r="P1919" s="320"/>
    </row>
    <row r="1920" spans="1:19" x14ac:dyDescent="0.25">
      <c r="A1920" s="224">
        <v>546</v>
      </c>
      <c r="B1920" s="224">
        <v>12437</v>
      </c>
      <c r="C1920" s="224">
        <v>1</v>
      </c>
      <c r="D1920" s="224">
        <v>11</v>
      </c>
      <c r="E1920" s="224">
        <v>161</v>
      </c>
      <c r="F1920" s="232"/>
      <c r="J1920" s="205" t="s">
        <v>1780</v>
      </c>
      <c r="L1920" s="233"/>
      <c r="M1920" s="275"/>
      <c r="N1920" s="275"/>
    </row>
    <row r="1921" spans="1:14" x14ac:dyDescent="0.25">
      <c r="F1921" s="232"/>
      <c r="L1921" s="233"/>
      <c r="M1921" s="275"/>
      <c r="N1921" s="275"/>
    </row>
    <row r="1922" spans="1:14" ht="60" x14ac:dyDescent="0.25">
      <c r="A1922" s="224">
        <v>547</v>
      </c>
      <c r="B1922" s="224">
        <v>12438</v>
      </c>
      <c r="C1922" s="224">
        <v>1</v>
      </c>
      <c r="D1922" s="224">
        <v>11</v>
      </c>
      <c r="E1922" s="224">
        <v>161</v>
      </c>
      <c r="F1922" s="232"/>
      <c r="J1922" s="202" t="s">
        <v>1781</v>
      </c>
      <c r="L1922" s="233"/>
      <c r="M1922" s="275"/>
      <c r="N1922" s="275"/>
    </row>
    <row r="1923" spans="1:14" x14ac:dyDescent="0.25">
      <c r="F1923" s="232"/>
      <c r="L1923" s="233"/>
      <c r="M1923" s="275"/>
      <c r="N1923" s="275"/>
    </row>
    <row r="1924" spans="1:14" x14ac:dyDescent="0.25">
      <c r="A1924" s="224">
        <v>548</v>
      </c>
      <c r="B1924" s="224">
        <v>12439</v>
      </c>
      <c r="C1924" s="224">
        <v>1</v>
      </c>
      <c r="D1924" s="224">
        <v>11</v>
      </c>
      <c r="E1924" s="224">
        <v>161</v>
      </c>
      <c r="F1924" s="232">
        <v>4</v>
      </c>
      <c r="J1924" s="202" t="s">
        <v>1782</v>
      </c>
      <c r="L1924" s="233" t="s">
        <v>66</v>
      </c>
      <c r="M1924" s="275">
        <v>21</v>
      </c>
      <c r="N1924" s="275"/>
    </row>
    <row r="1925" spans="1:14" x14ac:dyDescent="0.25">
      <c r="F1925" s="232"/>
      <c r="L1925" s="233"/>
      <c r="M1925" s="275"/>
      <c r="N1925" s="275"/>
    </row>
    <row r="1926" spans="1:14" x14ac:dyDescent="0.25">
      <c r="A1926" s="224">
        <v>549</v>
      </c>
      <c r="B1926" s="224">
        <v>12440</v>
      </c>
      <c r="C1926" s="224">
        <v>1</v>
      </c>
      <c r="D1926" s="224">
        <v>11</v>
      </c>
      <c r="E1926" s="224">
        <v>161</v>
      </c>
      <c r="F1926" s="232">
        <v>5</v>
      </c>
      <c r="J1926" s="202" t="s">
        <v>1783</v>
      </c>
      <c r="L1926" s="233" t="s">
        <v>136</v>
      </c>
      <c r="M1926" s="275">
        <v>29</v>
      </c>
      <c r="N1926" s="275"/>
    </row>
    <row r="1927" spans="1:14" x14ac:dyDescent="0.25">
      <c r="A1927" s="224">
        <v>6</v>
      </c>
      <c r="B1927" s="224">
        <v>6692</v>
      </c>
      <c r="C1927" s="224">
        <v>1</v>
      </c>
      <c r="D1927" s="224">
        <v>1</v>
      </c>
      <c r="E1927" s="224">
        <v>112</v>
      </c>
      <c r="F1927" s="232"/>
      <c r="G1927" s="231">
        <v>19</v>
      </c>
      <c r="L1927" s="233"/>
      <c r="M1927" s="275"/>
      <c r="N1927" s="275"/>
    </row>
    <row r="1928" spans="1:14" x14ac:dyDescent="0.25">
      <c r="F1928" s="232"/>
      <c r="L1928" s="233"/>
      <c r="M1928" s="275"/>
      <c r="N1928" s="275"/>
    </row>
    <row r="1929" spans="1:14" x14ac:dyDescent="0.25">
      <c r="F1929" s="232"/>
      <c r="L1929" s="233"/>
      <c r="M1929" s="275"/>
      <c r="N1929" s="275"/>
    </row>
    <row r="1930" spans="1:14" x14ac:dyDescent="0.25">
      <c r="A1930" s="224">
        <v>8</v>
      </c>
      <c r="B1930" s="224">
        <v>6694</v>
      </c>
      <c r="C1930" s="224">
        <v>1</v>
      </c>
      <c r="D1930" s="224">
        <v>1</v>
      </c>
      <c r="E1930" s="224">
        <v>112</v>
      </c>
      <c r="F1930" s="232"/>
      <c r="G1930" s="231">
        <v>66</v>
      </c>
      <c r="L1930" s="233"/>
      <c r="M1930" s="275"/>
      <c r="N1930" s="275"/>
    </row>
    <row r="1931" spans="1:14" x14ac:dyDescent="0.25">
      <c r="A1931" s="224">
        <v>9</v>
      </c>
      <c r="B1931" s="224">
        <v>6695</v>
      </c>
      <c r="C1931" s="224">
        <v>1</v>
      </c>
      <c r="D1931" s="224">
        <v>1</v>
      </c>
      <c r="E1931" s="224">
        <v>112</v>
      </c>
      <c r="F1931" s="232"/>
      <c r="G1931" s="231">
        <v>66</v>
      </c>
      <c r="L1931" s="233"/>
      <c r="M1931" s="275"/>
      <c r="N1931" s="275"/>
    </row>
    <row r="1932" spans="1:14" x14ac:dyDescent="0.25">
      <c r="A1932" s="224">
        <v>8</v>
      </c>
      <c r="B1932" s="224">
        <v>6694</v>
      </c>
      <c r="C1932" s="224">
        <v>1</v>
      </c>
      <c r="D1932" s="224">
        <v>1</v>
      </c>
      <c r="E1932" s="224">
        <v>112</v>
      </c>
      <c r="F1932" s="232"/>
      <c r="G1932" s="231">
        <v>66</v>
      </c>
      <c r="L1932" s="233"/>
      <c r="M1932" s="275"/>
      <c r="N1932" s="275"/>
    </row>
    <row r="1933" spans="1:14" x14ac:dyDescent="0.25">
      <c r="F1933" s="232"/>
      <c r="L1933" s="233"/>
      <c r="M1933" s="275"/>
      <c r="N1933" s="275"/>
    </row>
    <row r="1934" spans="1:14" x14ac:dyDescent="0.25">
      <c r="A1934" s="224">
        <v>8</v>
      </c>
      <c r="B1934" s="224">
        <v>6694</v>
      </c>
      <c r="C1934" s="224">
        <v>1</v>
      </c>
      <c r="D1934" s="224">
        <v>1</v>
      </c>
      <c r="E1934" s="224">
        <v>112</v>
      </c>
      <c r="F1934" s="232"/>
      <c r="G1934" s="231">
        <v>66</v>
      </c>
      <c r="L1934" s="233"/>
      <c r="M1934" s="275"/>
      <c r="N1934" s="275"/>
    </row>
    <row r="1935" spans="1:14" x14ac:dyDescent="0.25">
      <c r="A1935" s="224">
        <v>9</v>
      </c>
      <c r="B1935" s="224">
        <v>6695</v>
      </c>
      <c r="C1935" s="224">
        <v>1</v>
      </c>
      <c r="D1935" s="224">
        <v>1</v>
      </c>
      <c r="E1935" s="224">
        <v>112</v>
      </c>
      <c r="F1935" s="232"/>
      <c r="G1935" s="231">
        <v>66</v>
      </c>
      <c r="L1935" s="233"/>
      <c r="M1935" s="275"/>
      <c r="N1935" s="275"/>
    </row>
    <row r="1936" spans="1:14" x14ac:dyDescent="0.25">
      <c r="A1936" s="224">
        <v>11</v>
      </c>
      <c r="B1936" s="224">
        <v>9970</v>
      </c>
      <c r="C1936" s="224">
        <v>1</v>
      </c>
      <c r="D1936" s="224">
        <v>1</v>
      </c>
      <c r="E1936" s="224">
        <v>112</v>
      </c>
      <c r="F1936" s="232"/>
      <c r="L1936" s="233"/>
      <c r="M1936" s="275"/>
      <c r="N1936" s="275"/>
    </row>
    <row r="1937" spans="1:14" x14ac:dyDescent="0.25">
      <c r="F1937" s="232"/>
      <c r="L1937" s="233"/>
      <c r="M1937" s="275"/>
      <c r="N1937" s="275"/>
    </row>
    <row r="1938" spans="1:14" x14ac:dyDescent="0.25">
      <c r="A1938" s="224">
        <v>12</v>
      </c>
      <c r="B1938" s="224">
        <v>9971</v>
      </c>
      <c r="C1938" s="224">
        <v>1</v>
      </c>
      <c r="D1938" s="224">
        <v>1</v>
      </c>
      <c r="E1938" s="224">
        <v>112</v>
      </c>
      <c r="F1938" s="232"/>
      <c r="L1938" s="233"/>
      <c r="M1938" s="275"/>
      <c r="N1938" s="275"/>
    </row>
    <row r="1939" spans="1:14" x14ac:dyDescent="0.25">
      <c r="F1939" s="232"/>
      <c r="L1939" s="233"/>
      <c r="M1939" s="275"/>
      <c r="N1939" s="275"/>
    </row>
    <row r="1940" spans="1:14" x14ac:dyDescent="0.25">
      <c r="F1940" s="232"/>
      <c r="L1940" s="233"/>
      <c r="M1940" s="275"/>
      <c r="N1940" s="275"/>
    </row>
    <row r="1941" spans="1:14" x14ac:dyDescent="0.25">
      <c r="A1941" s="224">
        <v>8</v>
      </c>
      <c r="B1941" s="224">
        <v>6694</v>
      </c>
      <c r="C1941" s="224">
        <v>1</v>
      </c>
      <c r="D1941" s="224">
        <v>1</v>
      </c>
      <c r="E1941" s="224">
        <v>112</v>
      </c>
      <c r="F1941" s="232"/>
      <c r="G1941" s="231">
        <v>66</v>
      </c>
      <c r="L1941" s="233"/>
      <c r="M1941" s="275"/>
      <c r="N1941" s="275"/>
    </row>
    <row r="1942" spans="1:14" x14ac:dyDescent="0.25">
      <c r="A1942" s="224">
        <v>9</v>
      </c>
      <c r="B1942" s="224">
        <v>6695</v>
      </c>
      <c r="C1942" s="224">
        <v>1</v>
      </c>
      <c r="D1942" s="224">
        <v>1</v>
      </c>
      <c r="E1942" s="224">
        <v>112</v>
      </c>
      <c r="F1942" s="232"/>
      <c r="G1942" s="231">
        <v>66</v>
      </c>
      <c r="L1942" s="233"/>
      <c r="M1942" s="275"/>
      <c r="N1942" s="275"/>
    </row>
    <row r="1943" spans="1:14" x14ac:dyDescent="0.25">
      <c r="A1943" s="224">
        <v>8</v>
      </c>
      <c r="B1943" s="224">
        <v>6694</v>
      </c>
      <c r="C1943" s="224">
        <v>1</v>
      </c>
      <c r="D1943" s="224">
        <v>1</v>
      </c>
      <c r="E1943" s="224">
        <v>112</v>
      </c>
      <c r="F1943" s="232"/>
      <c r="G1943" s="231">
        <v>66</v>
      </c>
      <c r="L1943" s="233"/>
      <c r="M1943" s="275"/>
      <c r="N1943" s="275"/>
    </row>
    <row r="1944" spans="1:14" x14ac:dyDescent="0.25">
      <c r="F1944" s="232"/>
      <c r="L1944" s="233"/>
      <c r="M1944" s="275"/>
      <c r="N1944" s="275"/>
    </row>
    <row r="1945" spans="1:14" x14ac:dyDescent="0.25">
      <c r="A1945" s="224">
        <v>8</v>
      </c>
      <c r="B1945" s="224">
        <v>6694</v>
      </c>
      <c r="C1945" s="224">
        <v>1</v>
      </c>
      <c r="D1945" s="224">
        <v>1</v>
      </c>
      <c r="E1945" s="224">
        <v>112</v>
      </c>
      <c r="F1945" s="232"/>
      <c r="G1945" s="231">
        <v>66</v>
      </c>
      <c r="L1945" s="233"/>
      <c r="M1945" s="275"/>
      <c r="N1945" s="275"/>
    </row>
    <row r="1946" spans="1:14" x14ac:dyDescent="0.25">
      <c r="A1946" s="224">
        <v>9</v>
      </c>
      <c r="B1946" s="224">
        <v>6695</v>
      </c>
      <c r="C1946" s="224">
        <v>1</v>
      </c>
      <c r="D1946" s="224">
        <v>1</v>
      </c>
      <c r="E1946" s="224">
        <v>112</v>
      </c>
      <c r="F1946" s="232"/>
      <c r="G1946" s="231">
        <v>66</v>
      </c>
      <c r="L1946" s="233"/>
      <c r="M1946" s="275"/>
      <c r="N1946" s="275"/>
    </row>
    <row r="1947" spans="1:14" x14ac:dyDescent="0.25">
      <c r="A1947" s="224">
        <v>11</v>
      </c>
      <c r="B1947" s="224">
        <v>9970</v>
      </c>
      <c r="C1947" s="224">
        <v>1</v>
      </c>
      <c r="D1947" s="224">
        <v>1</v>
      </c>
      <c r="E1947" s="224">
        <v>112</v>
      </c>
      <c r="F1947" s="232"/>
      <c r="L1947" s="233"/>
      <c r="M1947" s="275"/>
      <c r="N1947" s="275"/>
    </row>
    <row r="1948" spans="1:14" x14ac:dyDescent="0.25">
      <c r="F1948" s="232"/>
      <c r="L1948" s="233"/>
      <c r="M1948" s="275"/>
      <c r="N1948" s="275"/>
    </row>
    <row r="1949" spans="1:14" x14ac:dyDescent="0.25">
      <c r="A1949" s="224">
        <v>12</v>
      </c>
      <c r="B1949" s="224">
        <v>9971</v>
      </c>
      <c r="C1949" s="224">
        <v>1</v>
      </c>
      <c r="D1949" s="224">
        <v>1</v>
      </c>
      <c r="E1949" s="224">
        <v>112</v>
      </c>
      <c r="F1949" s="232"/>
      <c r="L1949" s="233"/>
      <c r="M1949" s="275"/>
      <c r="N1949" s="275"/>
    </row>
    <row r="1950" spans="1:14" x14ac:dyDescent="0.25">
      <c r="F1950" s="232"/>
      <c r="L1950" s="233"/>
      <c r="M1950" s="275"/>
      <c r="N1950" s="275"/>
    </row>
    <row r="1951" spans="1:14" x14ac:dyDescent="0.25">
      <c r="A1951" s="224">
        <v>13</v>
      </c>
      <c r="B1951" s="224">
        <v>9972</v>
      </c>
      <c r="C1951" s="224">
        <v>1</v>
      </c>
      <c r="D1951" s="224">
        <v>1</v>
      </c>
      <c r="E1951" s="224">
        <v>112</v>
      </c>
      <c r="F1951" s="232"/>
      <c r="L1951" s="233"/>
      <c r="M1951" s="275"/>
      <c r="N1951" s="275"/>
    </row>
    <row r="1952" spans="1:14" x14ac:dyDescent="0.25">
      <c r="A1952" s="224">
        <v>9</v>
      </c>
      <c r="B1952" s="224">
        <v>6695</v>
      </c>
      <c r="C1952" s="224">
        <v>1</v>
      </c>
      <c r="D1952" s="224">
        <v>1</v>
      </c>
      <c r="E1952" s="224">
        <v>112</v>
      </c>
      <c r="F1952" s="232"/>
      <c r="G1952" s="231">
        <v>66</v>
      </c>
      <c r="L1952" s="233"/>
      <c r="M1952" s="275"/>
      <c r="N1952" s="275"/>
    </row>
    <row r="1953" spans="1:16" x14ac:dyDescent="0.25">
      <c r="F1953" s="232"/>
      <c r="L1953" s="233"/>
      <c r="M1953" s="275"/>
      <c r="N1953" s="275"/>
    </row>
    <row r="1954" spans="1:16" x14ac:dyDescent="0.25">
      <c r="A1954" s="224">
        <v>10</v>
      </c>
      <c r="B1954" s="224">
        <v>9969</v>
      </c>
      <c r="C1954" s="224">
        <v>1</v>
      </c>
      <c r="D1954" s="224">
        <v>1</v>
      </c>
      <c r="E1954" s="224">
        <v>112</v>
      </c>
      <c r="F1954" s="232"/>
      <c r="L1954" s="233"/>
      <c r="M1954" s="275"/>
      <c r="N1954" s="275"/>
    </row>
    <row r="1955" spans="1:16" x14ac:dyDescent="0.25">
      <c r="F1955" s="232"/>
      <c r="L1955" s="233"/>
      <c r="M1955" s="275"/>
      <c r="N1955" s="275"/>
    </row>
    <row r="1956" spans="1:16" x14ac:dyDescent="0.25">
      <c r="A1956" s="224">
        <v>11</v>
      </c>
      <c r="B1956" s="224">
        <v>9970</v>
      </c>
      <c r="C1956" s="224">
        <v>1</v>
      </c>
      <c r="D1956" s="224">
        <v>1</v>
      </c>
      <c r="E1956" s="224">
        <v>112</v>
      </c>
      <c r="F1956" s="232"/>
      <c r="L1956" s="233"/>
      <c r="M1956" s="275"/>
      <c r="N1956" s="275"/>
    </row>
    <row r="1957" spans="1:16" x14ac:dyDescent="0.25">
      <c r="F1957" s="232"/>
      <c r="L1957" s="233"/>
      <c r="M1957" s="275"/>
      <c r="N1957" s="275"/>
    </row>
    <row r="1958" spans="1:16" x14ac:dyDescent="0.25">
      <c r="A1958" s="224">
        <v>9</v>
      </c>
      <c r="B1958" s="224">
        <v>6695</v>
      </c>
      <c r="C1958" s="224">
        <v>1</v>
      </c>
      <c r="D1958" s="224">
        <v>1</v>
      </c>
      <c r="E1958" s="224">
        <v>112</v>
      </c>
      <c r="F1958" s="232"/>
      <c r="G1958" s="231">
        <v>66</v>
      </c>
      <c r="L1958" s="233"/>
      <c r="M1958" s="275"/>
      <c r="N1958" s="275"/>
    </row>
    <row r="1959" spans="1:16" x14ac:dyDescent="0.25">
      <c r="F1959" s="232"/>
      <c r="L1959" s="233"/>
      <c r="M1959" s="275"/>
      <c r="N1959" s="275"/>
    </row>
    <row r="1960" spans="1:16" x14ac:dyDescent="0.25">
      <c r="A1960" s="224">
        <v>10</v>
      </c>
      <c r="B1960" s="224">
        <v>9969</v>
      </c>
      <c r="C1960" s="224">
        <v>1</v>
      </c>
      <c r="D1960" s="224">
        <v>1</v>
      </c>
      <c r="E1960" s="224">
        <v>112</v>
      </c>
      <c r="F1960" s="232"/>
      <c r="L1960" s="233"/>
      <c r="M1960" s="275"/>
      <c r="N1960" s="275"/>
    </row>
    <row r="1961" spans="1:16" x14ac:dyDescent="0.25">
      <c r="F1961" s="232"/>
      <c r="L1961" s="233"/>
      <c r="M1961" s="275"/>
      <c r="N1961" s="275"/>
    </row>
    <row r="1962" spans="1:16" x14ac:dyDescent="0.25">
      <c r="F1962" s="232"/>
      <c r="L1962" s="233"/>
      <c r="M1962" s="275"/>
      <c r="N1962" s="275"/>
    </row>
    <row r="1963" spans="1:16" s="242" customFormat="1" x14ac:dyDescent="0.25">
      <c r="A1963" s="236"/>
      <c r="B1963" s="236"/>
      <c r="C1963" s="236"/>
      <c r="D1963" s="236"/>
      <c r="E1963" s="236"/>
      <c r="F1963" s="237"/>
      <c r="G1963" s="238"/>
      <c r="H1963" s="238"/>
      <c r="I1963" s="238"/>
      <c r="J1963" s="211" t="s">
        <v>2132</v>
      </c>
      <c r="K1963" s="239"/>
      <c r="L1963" s="228"/>
      <c r="M1963" s="300"/>
      <c r="N1963" s="300"/>
      <c r="O1963" s="240"/>
      <c r="P1963" s="322"/>
    </row>
    <row r="1964" spans="1:16" s="242" customFormat="1" ht="14.25" customHeight="1" x14ac:dyDescent="0.25">
      <c r="A1964" s="236"/>
      <c r="B1964" s="236"/>
      <c r="C1964" s="236"/>
      <c r="D1964" s="236"/>
      <c r="E1964" s="236"/>
      <c r="F1964" s="247"/>
      <c r="J1964" s="207"/>
      <c r="L1964" s="248"/>
      <c r="M1964" s="302"/>
      <c r="N1964" s="302"/>
      <c r="O1964" s="241"/>
      <c r="P1964" s="322"/>
    </row>
    <row r="1965" spans="1:16" x14ac:dyDescent="0.25">
      <c r="F1965" s="225"/>
      <c r="G1965" s="226"/>
      <c r="H1965" s="226"/>
      <c r="I1965" s="227"/>
      <c r="J1965" s="206"/>
      <c r="K1965" s="226"/>
      <c r="L1965" s="228"/>
      <c r="M1965" s="314"/>
      <c r="N1965" s="300"/>
      <c r="O1965" s="229"/>
      <c r="P1965" s="320"/>
    </row>
    <row r="1966" spans="1:16" x14ac:dyDescent="0.25">
      <c r="A1966" s="224">
        <v>530</v>
      </c>
      <c r="B1966" s="224">
        <v>11146</v>
      </c>
      <c r="C1966" s="224">
        <v>1</v>
      </c>
      <c r="D1966" s="224">
        <v>11</v>
      </c>
      <c r="E1966" s="224">
        <v>160</v>
      </c>
      <c r="F1966" s="232"/>
      <c r="J1966" s="205" t="s">
        <v>1768</v>
      </c>
      <c r="L1966" s="233"/>
      <c r="M1966" s="275"/>
      <c r="N1966" s="275"/>
    </row>
    <row r="1967" spans="1:16" x14ac:dyDescent="0.25">
      <c r="F1967" s="232"/>
      <c r="J1967" s="205"/>
      <c r="L1967" s="233"/>
      <c r="M1967" s="275"/>
      <c r="N1967" s="275"/>
    </row>
    <row r="1968" spans="1:16" x14ac:dyDescent="0.25">
      <c r="A1968" s="224">
        <v>531</v>
      </c>
      <c r="B1968" s="224">
        <v>11147</v>
      </c>
      <c r="C1968" s="224">
        <v>1</v>
      </c>
      <c r="D1968" s="224">
        <v>11</v>
      </c>
      <c r="E1968" s="224">
        <v>160</v>
      </c>
      <c r="F1968" s="232"/>
      <c r="J1968" s="205" t="s">
        <v>1769</v>
      </c>
      <c r="L1968" s="233"/>
      <c r="M1968" s="275"/>
      <c r="N1968" s="275"/>
    </row>
    <row r="1969" spans="1:14" x14ac:dyDescent="0.25">
      <c r="F1969" s="232"/>
      <c r="J1969" s="205"/>
      <c r="L1969" s="233"/>
      <c r="M1969" s="275"/>
      <c r="N1969" s="275"/>
    </row>
    <row r="1970" spans="1:14" x14ac:dyDescent="0.25">
      <c r="A1970" s="224">
        <v>551</v>
      </c>
      <c r="B1970" s="224">
        <v>11166</v>
      </c>
      <c r="C1970" s="224">
        <v>1</v>
      </c>
      <c r="D1970" s="224">
        <v>12</v>
      </c>
      <c r="E1970" s="224">
        <v>163</v>
      </c>
      <c r="F1970" s="232"/>
      <c r="J1970" s="205" t="s">
        <v>2130</v>
      </c>
      <c r="L1970" s="233"/>
      <c r="M1970" s="275"/>
      <c r="N1970" s="275"/>
    </row>
    <row r="1971" spans="1:14" x14ac:dyDescent="0.25">
      <c r="F1971" s="232"/>
      <c r="J1971" s="205"/>
      <c r="L1971" s="233"/>
      <c r="M1971" s="275"/>
      <c r="N1971" s="275"/>
    </row>
    <row r="1972" spans="1:14" x14ac:dyDescent="0.25">
      <c r="A1972" s="224">
        <v>552</v>
      </c>
      <c r="B1972" s="224">
        <v>11167</v>
      </c>
      <c r="C1972" s="224">
        <v>1</v>
      </c>
      <c r="D1972" s="224">
        <v>12</v>
      </c>
      <c r="E1972" s="224">
        <v>163</v>
      </c>
      <c r="F1972" s="232"/>
      <c r="J1972" s="205" t="s">
        <v>1316</v>
      </c>
      <c r="L1972" s="233"/>
      <c r="M1972" s="275"/>
      <c r="N1972" s="275"/>
    </row>
    <row r="1973" spans="1:14" x14ac:dyDescent="0.25">
      <c r="A1973" s="224">
        <v>5</v>
      </c>
      <c r="B1973" s="224">
        <v>3627</v>
      </c>
      <c r="C1973" s="224">
        <v>1</v>
      </c>
      <c r="D1973" s="224">
        <v>1</v>
      </c>
      <c r="E1973" s="224">
        <v>112</v>
      </c>
      <c r="F1973" s="232"/>
      <c r="J1973" s="205" t="s">
        <v>2134</v>
      </c>
      <c r="L1973" s="233"/>
      <c r="M1973" s="275"/>
      <c r="N1973" s="275"/>
    </row>
    <row r="1974" spans="1:14" x14ac:dyDescent="0.25">
      <c r="F1974" s="232"/>
      <c r="L1974" s="233"/>
      <c r="M1974" s="307" t="s">
        <v>2135</v>
      </c>
      <c r="N1974" s="275"/>
    </row>
    <row r="1975" spans="1:14" x14ac:dyDescent="0.25">
      <c r="A1975" s="224">
        <v>6</v>
      </c>
      <c r="B1975" s="224">
        <v>6692</v>
      </c>
      <c r="C1975" s="224">
        <v>1</v>
      </c>
      <c r="D1975" s="224">
        <v>1</v>
      </c>
      <c r="E1975" s="224">
        <v>112</v>
      </c>
      <c r="F1975" s="232"/>
      <c r="G1975" s="231">
        <v>19</v>
      </c>
      <c r="J1975" s="202" t="s">
        <v>2137</v>
      </c>
      <c r="L1975" s="233"/>
      <c r="M1975" s="234">
        <v>160</v>
      </c>
      <c r="N1975" s="275"/>
    </row>
    <row r="1976" spans="1:14" x14ac:dyDescent="0.25">
      <c r="F1976" s="232"/>
      <c r="L1976" s="233"/>
      <c r="M1976" s="234"/>
      <c r="N1976" s="275"/>
    </row>
    <row r="1977" spans="1:14" x14ac:dyDescent="0.25">
      <c r="A1977" s="224">
        <v>6</v>
      </c>
      <c r="B1977" s="224">
        <v>6692</v>
      </c>
      <c r="C1977" s="224">
        <v>1</v>
      </c>
      <c r="D1977" s="224">
        <v>1</v>
      </c>
      <c r="E1977" s="224">
        <v>112</v>
      </c>
      <c r="F1977" s="232"/>
      <c r="G1977" s="231">
        <v>19</v>
      </c>
      <c r="J1977" s="202" t="s">
        <v>2137</v>
      </c>
      <c r="L1977" s="233"/>
      <c r="M1977" s="234">
        <v>161</v>
      </c>
      <c r="N1977" s="275"/>
    </row>
    <row r="1978" spans="1:14" x14ac:dyDescent="0.25">
      <c r="F1978" s="232"/>
      <c r="L1978" s="233"/>
      <c r="M1978" s="275"/>
      <c r="N1978" s="275"/>
    </row>
    <row r="1979" spans="1:14" x14ac:dyDescent="0.25">
      <c r="A1979" s="224">
        <v>6</v>
      </c>
      <c r="B1979" s="224">
        <v>6692</v>
      </c>
      <c r="C1979" s="224">
        <v>1</v>
      </c>
      <c r="D1979" s="224">
        <v>1</v>
      </c>
      <c r="E1979" s="224">
        <v>112</v>
      </c>
      <c r="F1979" s="232"/>
      <c r="G1979" s="231">
        <v>19</v>
      </c>
      <c r="L1979" s="233"/>
      <c r="M1979" s="275"/>
      <c r="N1979" s="275"/>
    </row>
    <row r="1980" spans="1:14" x14ac:dyDescent="0.25">
      <c r="F1980" s="232"/>
      <c r="L1980" s="233"/>
      <c r="M1980" s="275"/>
      <c r="N1980" s="275"/>
    </row>
    <row r="1981" spans="1:14" x14ac:dyDescent="0.25">
      <c r="F1981" s="232"/>
      <c r="L1981" s="233"/>
      <c r="M1981" s="275"/>
      <c r="N1981" s="275"/>
    </row>
    <row r="1982" spans="1:14" x14ac:dyDescent="0.25">
      <c r="A1982" s="224">
        <v>8</v>
      </c>
      <c r="B1982" s="224">
        <v>6694</v>
      </c>
      <c r="C1982" s="224">
        <v>1</v>
      </c>
      <c r="D1982" s="224">
        <v>1</v>
      </c>
      <c r="E1982" s="224">
        <v>112</v>
      </c>
      <c r="F1982" s="232"/>
      <c r="G1982" s="231">
        <v>66</v>
      </c>
      <c r="L1982" s="233"/>
      <c r="M1982" s="275"/>
      <c r="N1982" s="275"/>
    </row>
    <row r="1983" spans="1:14" x14ac:dyDescent="0.25">
      <c r="A1983" s="224">
        <v>9</v>
      </c>
      <c r="B1983" s="224">
        <v>6695</v>
      </c>
      <c r="C1983" s="224">
        <v>1</v>
      </c>
      <c r="D1983" s="224">
        <v>1</v>
      </c>
      <c r="E1983" s="224">
        <v>112</v>
      </c>
      <c r="F1983" s="232"/>
      <c r="G1983" s="231">
        <v>66</v>
      </c>
      <c r="L1983" s="233"/>
      <c r="M1983" s="275"/>
      <c r="N1983" s="275"/>
    </row>
    <row r="1984" spans="1:14" x14ac:dyDescent="0.25">
      <c r="A1984" s="224">
        <v>8</v>
      </c>
      <c r="B1984" s="224">
        <v>6694</v>
      </c>
      <c r="C1984" s="224">
        <v>1</v>
      </c>
      <c r="D1984" s="224">
        <v>1</v>
      </c>
      <c r="E1984" s="224">
        <v>112</v>
      </c>
      <c r="F1984" s="232"/>
      <c r="G1984" s="231">
        <v>66</v>
      </c>
      <c r="L1984" s="233"/>
      <c r="M1984" s="275"/>
      <c r="N1984" s="275"/>
    </row>
    <row r="1985" spans="1:14" x14ac:dyDescent="0.25">
      <c r="F1985" s="232"/>
      <c r="L1985" s="233"/>
      <c r="M1985" s="275"/>
      <c r="N1985" s="275"/>
    </row>
    <row r="1986" spans="1:14" x14ac:dyDescent="0.25">
      <c r="A1986" s="224">
        <v>8</v>
      </c>
      <c r="B1986" s="224">
        <v>6694</v>
      </c>
      <c r="C1986" s="224">
        <v>1</v>
      </c>
      <c r="D1986" s="224">
        <v>1</v>
      </c>
      <c r="E1986" s="224">
        <v>112</v>
      </c>
      <c r="F1986" s="232"/>
      <c r="G1986" s="231">
        <v>66</v>
      </c>
      <c r="L1986" s="233"/>
      <c r="M1986" s="275"/>
      <c r="N1986" s="275"/>
    </row>
    <row r="1987" spans="1:14" x14ac:dyDescent="0.25">
      <c r="A1987" s="224">
        <v>9</v>
      </c>
      <c r="B1987" s="224">
        <v>6695</v>
      </c>
      <c r="C1987" s="224">
        <v>1</v>
      </c>
      <c r="D1987" s="224">
        <v>1</v>
      </c>
      <c r="E1987" s="224">
        <v>112</v>
      </c>
      <c r="F1987" s="232"/>
      <c r="G1987" s="231">
        <v>66</v>
      </c>
      <c r="L1987" s="233"/>
      <c r="M1987" s="275"/>
      <c r="N1987" s="275"/>
    </row>
    <row r="1988" spans="1:14" x14ac:dyDescent="0.25">
      <c r="A1988" s="224">
        <v>11</v>
      </c>
      <c r="B1988" s="224">
        <v>9970</v>
      </c>
      <c r="C1988" s="224">
        <v>1</v>
      </c>
      <c r="D1988" s="224">
        <v>1</v>
      </c>
      <c r="E1988" s="224">
        <v>112</v>
      </c>
      <c r="F1988" s="232"/>
      <c r="L1988" s="233"/>
      <c r="M1988" s="275"/>
      <c r="N1988" s="275"/>
    </row>
    <row r="1989" spans="1:14" x14ac:dyDescent="0.25">
      <c r="F1989" s="232"/>
      <c r="L1989" s="233"/>
      <c r="M1989" s="275"/>
      <c r="N1989" s="275"/>
    </row>
    <row r="1990" spans="1:14" x14ac:dyDescent="0.25">
      <c r="A1990" s="224">
        <v>12</v>
      </c>
      <c r="B1990" s="224">
        <v>9971</v>
      </c>
      <c r="C1990" s="224">
        <v>1</v>
      </c>
      <c r="D1990" s="224">
        <v>1</v>
      </c>
      <c r="E1990" s="224">
        <v>112</v>
      </c>
      <c r="F1990" s="232"/>
      <c r="L1990" s="233"/>
      <c r="M1990" s="275"/>
      <c r="N1990" s="275"/>
    </row>
    <row r="1991" spans="1:14" x14ac:dyDescent="0.25">
      <c r="F1991" s="232"/>
      <c r="L1991" s="233"/>
      <c r="M1991" s="275"/>
      <c r="N1991" s="275"/>
    </row>
    <row r="1992" spans="1:14" x14ac:dyDescent="0.25">
      <c r="A1992" s="224">
        <v>13</v>
      </c>
      <c r="B1992" s="224">
        <v>9972</v>
      </c>
      <c r="C1992" s="224">
        <v>1</v>
      </c>
      <c r="D1992" s="224">
        <v>1</v>
      </c>
      <c r="E1992" s="224">
        <v>112</v>
      </c>
      <c r="F1992" s="232"/>
      <c r="L1992" s="233"/>
      <c r="M1992" s="275"/>
      <c r="N1992" s="275"/>
    </row>
    <row r="1993" spans="1:14" x14ac:dyDescent="0.25">
      <c r="A1993" s="224">
        <v>9</v>
      </c>
      <c r="B1993" s="224">
        <v>6695</v>
      </c>
      <c r="C1993" s="224">
        <v>1</v>
      </c>
      <c r="D1993" s="224">
        <v>1</v>
      </c>
      <c r="E1993" s="224">
        <v>112</v>
      </c>
      <c r="F1993" s="232"/>
      <c r="G1993" s="231">
        <v>66</v>
      </c>
      <c r="L1993" s="233"/>
      <c r="M1993" s="275"/>
      <c r="N1993" s="275"/>
    </row>
    <row r="1994" spans="1:14" x14ac:dyDescent="0.25">
      <c r="F1994" s="232"/>
      <c r="L1994" s="233"/>
      <c r="M1994" s="275"/>
      <c r="N1994" s="275"/>
    </row>
    <row r="1995" spans="1:14" x14ac:dyDescent="0.25">
      <c r="A1995" s="224">
        <v>10</v>
      </c>
      <c r="B1995" s="224">
        <v>9969</v>
      </c>
      <c r="C1995" s="224">
        <v>1</v>
      </c>
      <c r="D1995" s="224">
        <v>1</v>
      </c>
      <c r="E1995" s="224">
        <v>112</v>
      </c>
      <c r="F1995" s="232"/>
      <c r="L1995" s="233"/>
      <c r="M1995" s="275"/>
      <c r="N1995" s="275"/>
    </row>
    <row r="1996" spans="1:14" x14ac:dyDescent="0.25">
      <c r="F1996" s="232"/>
      <c r="L1996" s="233"/>
      <c r="M1996" s="275"/>
      <c r="N1996" s="275"/>
    </row>
    <row r="1997" spans="1:14" x14ac:dyDescent="0.25">
      <c r="A1997" s="224">
        <v>11</v>
      </c>
      <c r="B1997" s="224">
        <v>9970</v>
      </c>
      <c r="C1997" s="224">
        <v>1</v>
      </c>
      <c r="D1997" s="224">
        <v>1</v>
      </c>
      <c r="E1997" s="224">
        <v>112</v>
      </c>
      <c r="F1997" s="232"/>
      <c r="L1997" s="233"/>
      <c r="M1997" s="275"/>
      <c r="N1997" s="275"/>
    </row>
    <row r="1998" spans="1:14" x14ac:dyDescent="0.25">
      <c r="F1998" s="232"/>
      <c r="L1998" s="233"/>
      <c r="M1998" s="275"/>
      <c r="N1998" s="275"/>
    </row>
    <row r="1999" spans="1:14" x14ac:dyDescent="0.25">
      <c r="A1999" s="224">
        <v>9</v>
      </c>
      <c r="B1999" s="224">
        <v>6695</v>
      </c>
      <c r="C1999" s="224">
        <v>1</v>
      </c>
      <c r="D1999" s="224">
        <v>1</v>
      </c>
      <c r="E1999" s="224">
        <v>112</v>
      </c>
      <c r="F1999" s="232"/>
      <c r="G1999" s="231">
        <v>66</v>
      </c>
      <c r="L1999" s="233"/>
      <c r="M1999" s="275"/>
      <c r="N1999" s="275"/>
    </row>
    <row r="2000" spans="1:14" x14ac:dyDescent="0.25">
      <c r="F2000" s="232"/>
      <c r="L2000" s="233"/>
      <c r="M2000" s="275"/>
      <c r="N2000" s="275"/>
    </row>
    <row r="2001" spans="1:16" x14ac:dyDescent="0.25">
      <c r="A2001" s="224">
        <v>10</v>
      </c>
      <c r="B2001" s="224">
        <v>9969</v>
      </c>
      <c r="C2001" s="224">
        <v>1</v>
      </c>
      <c r="D2001" s="224">
        <v>1</v>
      </c>
      <c r="E2001" s="224">
        <v>112</v>
      </c>
      <c r="F2001" s="232"/>
      <c r="L2001" s="233"/>
      <c r="M2001" s="275"/>
      <c r="N2001" s="275"/>
    </row>
    <row r="2002" spans="1:16" x14ac:dyDescent="0.25">
      <c r="F2002" s="232"/>
      <c r="L2002" s="233"/>
      <c r="M2002" s="275"/>
      <c r="N2002" s="275"/>
    </row>
    <row r="2003" spans="1:16" x14ac:dyDescent="0.25">
      <c r="A2003" s="224">
        <v>11</v>
      </c>
      <c r="B2003" s="224">
        <v>9970</v>
      </c>
      <c r="C2003" s="224">
        <v>1</v>
      </c>
      <c r="D2003" s="224">
        <v>1</v>
      </c>
      <c r="E2003" s="224">
        <v>112</v>
      </c>
      <c r="F2003" s="232"/>
      <c r="L2003" s="233"/>
      <c r="M2003" s="275"/>
      <c r="N2003" s="275"/>
    </row>
    <row r="2004" spans="1:16" x14ac:dyDescent="0.25">
      <c r="F2004" s="232"/>
      <c r="L2004" s="233"/>
      <c r="M2004" s="275"/>
      <c r="N2004" s="275"/>
    </row>
    <row r="2005" spans="1:16" x14ac:dyDescent="0.25">
      <c r="A2005" s="224">
        <v>12</v>
      </c>
      <c r="B2005" s="224">
        <v>9971</v>
      </c>
      <c r="C2005" s="224">
        <v>1</v>
      </c>
      <c r="D2005" s="224">
        <v>1</v>
      </c>
      <c r="E2005" s="224">
        <v>112</v>
      </c>
      <c r="F2005" s="232"/>
      <c r="L2005" s="233"/>
      <c r="M2005" s="275"/>
      <c r="N2005" s="275"/>
    </row>
    <row r="2006" spans="1:16" x14ac:dyDescent="0.25">
      <c r="F2006" s="232"/>
      <c r="L2006" s="233"/>
      <c r="M2006" s="275"/>
      <c r="N2006" s="275"/>
    </row>
    <row r="2007" spans="1:16" x14ac:dyDescent="0.25">
      <c r="A2007" s="224">
        <v>9</v>
      </c>
      <c r="B2007" s="224">
        <v>6695</v>
      </c>
      <c r="C2007" s="224">
        <v>1</v>
      </c>
      <c r="D2007" s="224">
        <v>1</v>
      </c>
      <c r="E2007" s="224">
        <v>112</v>
      </c>
      <c r="F2007" s="232"/>
      <c r="G2007" s="231">
        <v>66</v>
      </c>
      <c r="L2007" s="233"/>
      <c r="M2007" s="275"/>
      <c r="N2007" s="275"/>
    </row>
    <row r="2008" spans="1:16" x14ac:dyDescent="0.25">
      <c r="F2008" s="232"/>
      <c r="L2008" s="233"/>
      <c r="M2008" s="275"/>
      <c r="N2008" s="275"/>
    </row>
    <row r="2009" spans="1:16" x14ac:dyDescent="0.25">
      <c r="A2009" s="224">
        <v>10</v>
      </c>
      <c r="B2009" s="224">
        <v>9969</v>
      </c>
      <c r="C2009" s="224">
        <v>1</v>
      </c>
      <c r="D2009" s="224">
        <v>1</v>
      </c>
      <c r="E2009" s="224">
        <v>112</v>
      </c>
      <c r="F2009" s="232"/>
      <c r="L2009" s="233"/>
      <c r="M2009" s="275"/>
      <c r="N2009" s="275"/>
    </row>
    <row r="2010" spans="1:16" x14ac:dyDescent="0.25">
      <c r="F2010" s="232"/>
      <c r="L2010" s="233"/>
      <c r="M2010" s="275"/>
      <c r="N2010" s="275"/>
    </row>
    <row r="2011" spans="1:16" x14ac:dyDescent="0.25">
      <c r="F2011" s="232"/>
      <c r="L2011" s="233"/>
      <c r="M2011" s="275"/>
      <c r="N2011" s="275"/>
    </row>
    <row r="2012" spans="1:16" s="242" customFormat="1" x14ac:dyDescent="0.25">
      <c r="A2012" s="236"/>
      <c r="B2012" s="236"/>
      <c r="C2012" s="236"/>
      <c r="D2012" s="236"/>
      <c r="E2012" s="236"/>
      <c r="F2012" s="237"/>
      <c r="G2012" s="238"/>
      <c r="H2012" s="238"/>
      <c r="I2012" s="238"/>
      <c r="J2012" s="211" t="s">
        <v>2139</v>
      </c>
      <c r="K2012" s="239"/>
      <c r="L2012" s="228"/>
      <c r="M2012" s="300"/>
      <c r="N2012" s="300"/>
      <c r="O2012" s="240"/>
      <c r="P2012" s="322"/>
    </row>
    <row r="2014" spans="1:16" x14ac:dyDescent="0.25">
      <c r="J2014" s="203"/>
    </row>
    <row r="2015" spans="1:16" x14ac:dyDescent="0.25">
      <c r="F2015" s="225"/>
      <c r="G2015" s="226"/>
      <c r="H2015" s="226"/>
      <c r="I2015" s="227"/>
      <c r="J2015" s="206"/>
      <c r="K2015" s="226"/>
      <c r="L2015" s="228"/>
      <c r="M2015" s="314"/>
      <c r="N2015" s="300"/>
      <c r="O2015" s="229"/>
      <c r="P2015" s="320"/>
    </row>
    <row r="2016" spans="1:16" x14ac:dyDescent="0.25">
      <c r="A2016" s="224">
        <v>553</v>
      </c>
      <c r="B2016" s="224">
        <v>11168</v>
      </c>
      <c r="C2016" s="224">
        <v>1</v>
      </c>
      <c r="D2016" s="224">
        <v>12</v>
      </c>
      <c r="E2016" s="224">
        <v>163</v>
      </c>
      <c r="F2016" s="232"/>
      <c r="J2016" s="205" t="s">
        <v>1784</v>
      </c>
      <c r="L2016" s="233"/>
      <c r="M2016" s="275"/>
      <c r="N2016" s="275"/>
    </row>
    <row r="2017" spans="1:14" x14ac:dyDescent="0.25">
      <c r="F2017" s="232"/>
      <c r="J2017" s="205"/>
      <c r="L2017" s="233"/>
      <c r="M2017" s="275"/>
      <c r="N2017" s="275"/>
    </row>
    <row r="2018" spans="1:14" x14ac:dyDescent="0.25">
      <c r="A2018" s="224">
        <v>554</v>
      </c>
      <c r="B2018" s="224">
        <v>11169</v>
      </c>
      <c r="C2018" s="224">
        <v>1</v>
      </c>
      <c r="D2018" s="224">
        <v>12</v>
      </c>
      <c r="E2018" s="224">
        <v>163</v>
      </c>
      <c r="F2018" s="232"/>
      <c r="J2018" s="205" t="s">
        <v>1785</v>
      </c>
      <c r="L2018" s="233"/>
      <c r="M2018" s="275"/>
      <c r="N2018" s="275"/>
    </row>
    <row r="2019" spans="1:14" x14ac:dyDescent="0.25">
      <c r="F2019" s="232"/>
      <c r="J2019" s="205"/>
      <c r="L2019" s="233"/>
      <c r="M2019" s="275"/>
      <c r="N2019" s="275"/>
    </row>
    <row r="2020" spans="1:14" x14ac:dyDescent="0.25">
      <c r="A2020" s="224">
        <v>555</v>
      </c>
      <c r="B2020" s="224">
        <v>11170</v>
      </c>
      <c r="C2020" s="224">
        <v>1</v>
      </c>
      <c r="D2020" s="224">
        <v>12</v>
      </c>
      <c r="E2020" s="224">
        <v>163</v>
      </c>
      <c r="F2020" s="232"/>
      <c r="J2020" s="205" t="s">
        <v>1319</v>
      </c>
      <c r="L2020" s="233"/>
      <c r="M2020" s="275"/>
      <c r="N2020" s="275"/>
    </row>
    <row r="2021" spans="1:14" x14ac:dyDescent="0.25">
      <c r="F2021" s="232"/>
      <c r="L2021" s="233"/>
      <c r="M2021" s="275"/>
      <c r="N2021" s="275"/>
    </row>
    <row r="2022" spans="1:14" ht="30" x14ac:dyDescent="0.25">
      <c r="A2022" s="224">
        <v>556</v>
      </c>
      <c r="B2022" s="224">
        <v>11171</v>
      </c>
      <c r="C2022" s="224">
        <v>1</v>
      </c>
      <c r="D2022" s="224">
        <v>12</v>
      </c>
      <c r="E2022" s="224">
        <v>163</v>
      </c>
      <c r="F2022" s="232"/>
      <c r="G2022" s="231">
        <v>19</v>
      </c>
      <c r="J2022" s="202" t="s">
        <v>1320</v>
      </c>
      <c r="L2022" s="233"/>
      <c r="M2022" s="275"/>
      <c r="N2022" s="275"/>
    </row>
    <row r="2023" spans="1:14" x14ac:dyDescent="0.25">
      <c r="F2023" s="232"/>
      <c r="L2023" s="233"/>
      <c r="M2023" s="275"/>
      <c r="N2023" s="275"/>
    </row>
    <row r="2024" spans="1:14" x14ac:dyDescent="0.25">
      <c r="A2024" s="224">
        <v>557</v>
      </c>
      <c r="B2024" s="224">
        <v>11176</v>
      </c>
      <c r="C2024" s="224">
        <v>1</v>
      </c>
      <c r="D2024" s="224">
        <v>12</v>
      </c>
      <c r="E2024" s="224">
        <v>163</v>
      </c>
      <c r="F2024" s="232"/>
      <c r="J2024" s="205" t="s">
        <v>1321</v>
      </c>
      <c r="L2024" s="233"/>
      <c r="M2024" s="275"/>
      <c r="N2024" s="275"/>
    </row>
    <row r="2025" spans="1:14" x14ac:dyDescent="0.25">
      <c r="F2025" s="232"/>
      <c r="L2025" s="233"/>
      <c r="M2025" s="275"/>
      <c r="N2025" s="275"/>
    </row>
    <row r="2026" spans="1:14" x14ac:dyDescent="0.25">
      <c r="A2026" s="224">
        <v>558</v>
      </c>
      <c r="B2026" s="224">
        <v>12830</v>
      </c>
      <c r="C2026" s="224">
        <v>1</v>
      </c>
      <c r="D2026" s="224">
        <v>12</v>
      </c>
      <c r="E2026" s="224">
        <v>163</v>
      </c>
      <c r="F2026" s="232"/>
      <c r="J2026" s="202" t="s">
        <v>1786</v>
      </c>
      <c r="L2026" s="233"/>
      <c r="M2026" s="275"/>
      <c r="N2026" s="275"/>
    </row>
    <row r="2027" spans="1:14" x14ac:dyDescent="0.25">
      <c r="F2027" s="232"/>
      <c r="L2027" s="233"/>
      <c r="M2027" s="275"/>
      <c r="N2027" s="275"/>
    </row>
    <row r="2028" spans="1:14" ht="90" x14ac:dyDescent="0.25">
      <c r="A2028" s="224">
        <v>559</v>
      </c>
      <c r="B2028" s="224">
        <v>12831</v>
      </c>
      <c r="C2028" s="224">
        <v>1</v>
      </c>
      <c r="D2028" s="224">
        <v>12</v>
      </c>
      <c r="E2028" s="224">
        <v>163</v>
      </c>
      <c r="F2028" s="232"/>
      <c r="J2028" s="202" t="s">
        <v>1787</v>
      </c>
      <c r="L2028" s="233"/>
      <c r="M2028" s="275"/>
      <c r="N2028" s="275"/>
    </row>
    <row r="2029" spans="1:14" x14ac:dyDescent="0.25">
      <c r="F2029" s="232"/>
      <c r="L2029" s="233"/>
      <c r="M2029" s="275"/>
      <c r="N2029" s="275"/>
    </row>
    <row r="2030" spans="1:14" x14ac:dyDescent="0.25">
      <c r="A2030" s="224">
        <v>560</v>
      </c>
      <c r="B2030" s="224">
        <v>12832</v>
      </c>
      <c r="C2030" s="224">
        <v>1</v>
      </c>
      <c r="D2030" s="224">
        <v>12</v>
      </c>
      <c r="E2030" s="224">
        <v>163</v>
      </c>
      <c r="F2030" s="232"/>
      <c r="J2030" s="202" t="s">
        <v>1788</v>
      </c>
      <c r="L2030" s="233"/>
      <c r="M2030" s="275"/>
      <c r="N2030" s="275"/>
    </row>
    <row r="2031" spans="1:14" x14ac:dyDescent="0.25">
      <c r="F2031" s="232"/>
      <c r="L2031" s="233"/>
      <c r="M2031" s="275"/>
      <c r="N2031" s="275"/>
    </row>
    <row r="2032" spans="1:14" ht="45" x14ac:dyDescent="0.25">
      <c r="A2032" s="224">
        <v>561</v>
      </c>
      <c r="B2032" s="224">
        <v>12833</v>
      </c>
      <c r="C2032" s="224">
        <v>1</v>
      </c>
      <c r="D2032" s="224">
        <v>12</v>
      </c>
      <c r="E2032" s="224">
        <v>163</v>
      </c>
      <c r="F2032" s="232"/>
      <c r="J2032" s="202" t="s">
        <v>1789</v>
      </c>
      <c r="L2032" s="233"/>
      <c r="M2032" s="275"/>
      <c r="N2032" s="275"/>
    </row>
    <row r="2033" spans="1:14" x14ac:dyDescent="0.25">
      <c r="F2033" s="232"/>
      <c r="L2033" s="233"/>
      <c r="M2033" s="275"/>
      <c r="N2033" s="275"/>
    </row>
    <row r="2034" spans="1:14" ht="60" x14ac:dyDescent="0.25">
      <c r="A2034" s="224">
        <v>562</v>
      </c>
      <c r="B2034" s="224">
        <v>12834</v>
      </c>
      <c r="C2034" s="224">
        <v>1</v>
      </c>
      <c r="D2034" s="224">
        <v>12</v>
      </c>
      <c r="E2034" s="224">
        <v>163</v>
      </c>
      <c r="F2034" s="232"/>
      <c r="J2034" s="202" t="s">
        <v>1790</v>
      </c>
      <c r="L2034" s="233"/>
      <c r="M2034" s="275"/>
      <c r="N2034" s="275"/>
    </row>
    <row r="2035" spans="1:14" x14ac:dyDescent="0.25">
      <c r="F2035" s="232"/>
      <c r="L2035" s="233"/>
      <c r="M2035" s="275"/>
      <c r="N2035" s="275"/>
    </row>
    <row r="2036" spans="1:14" ht="75" x14ac:dyDescent="0.25">
      <c r="A2036" s="224">
        <v>563</v>
      </c>
      <c r="B2036" s="224">
        <v>12835</v>
      </c>
      <c r="C2036" s="224">
        <v>1</v>
      </c>
      <c r="D2036" s="224">
        <v>12</v>
      </c>
      <c r="E2036" s="224">
        <v>163</v>
      </c>
      <c r="F2036" s="232"/>
      <c r="J2036" s="202" t="s">
        <v>1791</v>
      </c>
      <c r="L2036" s="233"/>
      <c r="M2036" s="275"/>
      <c r="N2036" s="275"/>
    </row>
    <row r="2037" spans="1:14" x14ac:dyDescent="0.25">
      <c r="F2037" s="232"/>
      <c r="L2037" s="233"/>
      <c r="M2037" s="275"/>
      <c r="N2037" s="275"/>
    </row>
    <row r="2038" spans="1:14" x14ac:dyDescent="0.25">
      <c r="F2038" s="232"/>
      <c r="L2038" s="233"/>
      <c r="M2038" s="275"/>
      <c r="N2038" s="275"/>
    </row>
    <row r="2039" spans="1:14" ht="75" x14ac:dyDescent="0.25">
      <c r="A2039" s="224">
        <v>564</v>
      </c>
      <c r="B2039" s="224">
        <v>12836</v>
      </c>
      <c r="C2039" s="224">
        <v>1</v>
      </c>
      <c r="D2039" s="224">
        <v>12</v>
      </c>
      <c r="E2039" s="224">
        <v>163</v>
      </c>
      <c r="F2039" s="232"/>
      <c r="J2039" s="202" t="s">
        <v>1792</v>
      </c>
      <c r="L2039" s="233"/>
      <c r="M2039" s="275"/>
      <c r="N2039" s="275"/>
    </row>
    <row r="2040" spans="1:14" x14ac:dyDescent="0.25">
      <c r="A2040" s="224">
        <v>10</v>
      </c>
      <c r="B2040" s="224">
        <v>9969</v>
      </c>
      <c r="C2040" s="224">
        <v>1</v>
      </c>
      <c r="D2040" s="224">
        <v>1</v>
      </c>
      <c r="E2040" s="224">
        <v>112</v>
      </c>
      <c r="F2040" s="232"/>
      <c r="L2040" s="233"/>
      <c r="M2040" s="275"/>
      <c r="N2040" s="275"/>
    </row>
    <row r="2041" spans="1:14" x14ac:dyDescent="0.25">
      <c r="F2041" s="232"/>
      <c r="L2041" s="233"/>
      <c r="M2041" s="275"/>
      <c r="N2041" s="275"/>
    </row>
    <row r="2042" spans="1:14" x14ac:dyDescent="0.25">
      <c r="A2042" s="224">
        <v>11</v>
      </c>
      <c r="B2042" s="224">
        <v>9970</v>
      </c>
      <c r="C2042" s="224">
        <v>1</v>
      </c>
      <c r="D2042" s="224">
        <v>1</v>
      </c>
      <c r="E2042" s="224">
        <v>112</v>
      </c>
      <c r="F2042" s="232"/>
      <c r="L2042" s="233"/>
      <c r="M2042" s="275"/>
      <c r="N2042" s="275"/>
    </row>
    <row r="2043" spans="1:14" x14ac:dyDescent="0.25">
      <c r="F2043" s="232"/>
      <c r="L2043" s="233"/>
      <c r="M2043" s="275"/>
      <c r="N2043" s="275"/>
    </row>
    <row r="2044" spans="1:14" x14ac:dyDescent="0.25">
      <c r="A2044" s="224">
        <v>9</v>
      </c>
      <c r="B2044" s="224">
        <v>6695</v>
      </c>
      <c r="C2044" s="224">
        <v>1</v>
      </c>
      <c r="D2044" s="224">
        <v>1</v>
      </c>
      <c r="E2044" s="224">
        <v>112</v>
      </c>
      <c r="F2044" s="232"/>
      <c r="G2044" s="231">
        <v>66</v>
      </c>
      <c r="L2044" s="233"/>
      <c r="M2044" s="275"/>
      <c r="N2044" s="275"/>
    </row>
    <row r="2045" spans="1:14" x14ac:dyDescent="0.25">
      <c r="F2045" s="232"/>
      <c r="L2045" s="233"/>
      <c r="M2045" s="275"/>
      <c r="N2045" s="275"/>
    </row>
    <row r="2046" spans="1:14" x14ac:dyDescent="0.25">
      <c r="A2046" s="224">
        <v>10</v>
      </c>
      <c r="B2046" s="224">
        <v>9969</v>
      </c>
      <c r="C2046" s="224">
        <v>1</v>
      </c>
      <c r="D2046" s="224">
        <v>1</v>
      </c>
      <c r="E2046" s="224">
        <v>112</v>
      </c>
      <c r="F2046" s="232"/>
      <c r="L2046" s="233"/>
      <c r="M2046" s="275"/>
      <c r="N2046" s="275"/>
    </row>
    <row r="2047" spans="1:14" x14ac:dyDescent="0.25">
      <c r="F2047" s="232"/>
      <c r="L2047" s="233"/>
      <c r="M2047" s="275"/>
      <c r="N2047" s="275"/>
    </row>
    <row r="2048" spans="1:14" x14ac:dyDescent="0.25">
      <c r="A2048" s="224">
        <v>11</v>
      </c>
      <c r="B2048" s="224">
        <v>9970</v>
      </c>
      <c r="C2048" s="224">
        <v>1</v>
      </c>
      <c r="D2048" s="224">
        <v>1</v>
      </c>
      <c r="E2048" s="224">
        <v>112</v>
      </c>
      <c r="F2048" s="232"/>
      <c r="L2048" s="233"/>
      <c r="M2048" s="275"/>
      <c r="N2048" s="275"/>
    </row>
    <row r="2049" spans="1:16" x14ac:dyDescent="0.25">
      <c r="F2049" s="232"/>
      <c r="L2049" s="233"/>
      <c r="M2049" s="275"/>
      <c r="N2049" s="275"/>
    </row>
    <row r="2050" spans="1:16" x14ac:dyDescent="0.25">
      <c r="A2050" s="224">
        <v>12</v>
      </c>
      <c r="B2050" s="224">
        <v>9971</v>
      </c>
      <c r="C2050" s="224">
        <v>1</v>
      </c>
      <c r="D2050" s="224">
        <v>1</v>
      </c>
      <c r="E2050" s="224">
        <v>112</v>
      </c>
      <c r="F2050" s="232"/>
      <c r="L2050" s="233"/>
      <c r="M2050" s="275"/>
      <c r="N2050" s="275"/>
    </row>
    <row r="2051" spans="1:16" x14ac:dyDescent="0.25">
      <c r="F2051" s="232"/>
      <c r="L2051" s="233"/>
      <c r="M2051" s="275"/>
      <c r="N2051" s="275"/>
    </row>
    <row r="2052" spans="1:16" x14ac:dyDescent="0.25">
      <c r="A2052" s="224">
        <v>9</v>
      </c>
      <c r="B2052" s="224">
        <v>6695</v>
      </c>
      <c r="C2052" s="224">
        <v>1</v>
      </c>
      <c r="D2052" s="224">
        <v>1</v>
      </c>
      <c r="E2052" s="224">
        <v>112</v>
      </c>
      <c r="F2052" s="232"/>
      <c r="G2052" s="231">
        <v>66</v>
      </c>
      <c r="L2052" s="233"/>
      <c r="M2052" s="275"/>
      <c r="N2052" s="275"/>
    </row>
    <row r="2053" spans="1:16" x14ac:dyDescent="0.25">
      <c r="F2053" s="232"/>
      <c r="L2053" s="233"/>
      <c r="M2053" s="275"/>
      <c r="N2053" s="275"/>
    </row>
    <row r="2054" spans="1:16" x14ac:dyDescent="0.25">
      <c r="F2054" s="232"/>
      <c r="L2054" s="233"/>
      <c r="M2054" s="275"/>
      <c r="N2054" s="275"/>
    </row>
    <row r="2055" spans="1:16" s="242" customFormat="1" x14ac:dyDescent="0.25">
      <c r="A2055" s="236"/>
      <c r="B2055" s="236"/>
      <c r="C2055" s="236"/>
      <c r="D2055" s="236"/>
      <c r="E2055" s="236"/>
      <c r="F2055" s="237"/>
      <c r="G2055" s="238"/>
      <c r="H2055" s="238"/>
      <c r="I2055" s="238"/>
      <c r="J2055" s="211" t="s">
        <v>2132</v>
      </c>
      <c r="K2055" s="239"/>
      <c r="L2055" s="228"/>
      <c r="M2055" s="300"/>
      <c r="N2055" s="300"/>
      <c r="O2055" s="240"/>
      <c r="P2055" s="322"/>
    </row>
    <row r="2058" spans="1:16" s="242" customFormat="1" x14ac:dyDescent="0.25">
      <c r="A2058" s="236"/>
      <c r="B2058" s="236"/>
      <c r="C2058" s="236"/>
      <c r="D2058" s="236"/>
      <c r="E2058" s="236"/>
      <c r="F2058" s="237"/>
      <c r="G2058" s="238"/>
      <c r="H2058" s="238"/>
      <c r="I2058" s="238"/>
      <c r="J2058" s="211"/>
      <c r="K2058" s="238"/>
      <c r="L2058" s="228"/>
      <c r="M2058" s="314"/>
      <c r="N2058" s="300"/>
      <c r="O2058" s="240"/>
      <c r="P2058" s="322"/>
    </row>
    <row r="2059" spans="1:16" x14ac:dyDescent="0.25">
      <c r="F2059" s="225"/>
      <c r="G2059" s="226"/>
      <c r="H2059" s="226"/>
      <c r="I2059" s="227"/>
      <c r="J2059" s="206"/>
      <c r="K2059" s="226"/>
      <c r="L2059" s="228"/>
      <c r="M2059" s="314"/>
      <c r="N2059" s="300"/>
      <c r="O2059" s="229"/>
      <c r="P2059" s="320"/>
    </row>
    <row r="2060" spans="1:16" x14ac:dyDescent="0.25">
      <c r="A2060" s="224">
        <v>565</v>
      </c>
      <c r="B2060" s="224">
        <v>11177</v>
      </c>
      <c r="C2060" s="224">
        <v>1</v>
      </c>
      <c r="D2060" s="224">
        <v>12</v>
      </c>
      <c r="E2060" s="224">
        <v>164</v>
      </c>
      <c r="F2060" s="232"/>
      <c r="J2060" s="202" t="s">
        <v>1793</v>
      </c>
      <c r="L2060" s="233"/>
      <c r="M2060" s="275"/>
      <c r="N2060" s="275"/>
    </row>
    <row r="2061" spans="1:16" x14ac:dyDescent="0.25">
      <c r="F2061" s="232"/>
      <c r="L2061" s="233"/>
      <c r="M2061" s="275"/>
      <c r="N2061" s="275"/>
    </row>
    <row r="2062" spans="1:16" ht="30" x14ac:dyDescent="0.25">
      <c r="A2062" s="224">
        <v>566</v>
      </c>
      <c r="B2062" s="224">
        <v>11178</v>
      </c>
      <c r="C2062" s="224">
        <v>1</v>
      </c>
      <c r="D2062" s="224">
        <v>12</v>
      </c>
      <c r="E2062" s="224">
        <v>164</v>
      </c>
      <c r="F2062" s="232"/>
      <c r="J2062" s="202" t="s">
        <v>1794</v>
      </c>
      <c r="L2062" s="233"/>
      <c r="M2062" s="275"/>
      <c r="N2062" s="275"/>
    </row>
    <row r="2063" spans="1:16" x14ac:dyDescent="0.25">
      <c r="F2063" s="232"/>
      <c r="L2063" s="233"/>
      <c r="M2063" s="275"/>
      <c r="N2063" s="275"/>
    </row>
    <row r="2064" spans="1:16" x14ac:dyDescent="0.25">
      <c r="A2064" s="224">
        <v>567</v>
      </c>
      <c r="B2064" s="224">
        <v>11185</v>
      </c>
      <c r="C2064" s="224">
        <v>1</v>
      </c>
      <c r="D2064" s="224">
        <v>12</v>
      </c>
      <c r="E2064" s="224">
        <v>164</v>
      </c>
      <c r="F2064" s="232"/>
      <c r="J2064" s="202" t="s">
        <v>1795</v>
      </c>
      <c r="L2064" s="233"/>
      <c r="M2064" s="275"/>
      <c r="N2064" s="275"/>
    </row>
    <row r="2065" spans="1:14" x14ac:dyDescent="0.25">
      <c r="F2065" s="232"/>
      <c r="L2065" s="233"/>
      <c r="M2065" s="275"/>
      <c r="N2065" s="275"/>
    </row>
    <row r="2066" spans="1:14" ht="120" x14ac:dyDescent="0.25">
      <c r="A2066" s="224">
        <v>568</v>
      </c>
      <c r="B2066" s="224">
        <v>11186</v>
      </c>
      <c r="C2066" s="224">
        <v>1</v>
      </c>
      <c r="D2066" s="224">
        <v>12</v>
      </c>
      <c r="E2066" s="224">
        <v>164</v>
      </c>
      <c r="F2066" s="232"/>
      <c r="J2066" s="202" t="s">
        <v>1796</v>
      </c>
      <c r="L2066" s="233"/>
      <c r="M2066" s="275"/>
      <c r="N2066" s="275"/>
    </row>
    <row r="2067" spans="1:14" x14ac:dyDescent="0.25">
      <c r="F2067" s="232"/>
      <c r="L2067" s="233"/>
      <c r="M2067" s="275"/>
      <c r="N2067" s="275"/>
    </row>
    <row r="2068" spans="1:14" x14ac:dyDescent="0.25">
      <c r="A2068" s="224">
        <v>569</v>
      </c>
      <c r="B2068" s="224">
        <v>11187</v>
      </c>
      <c r="C2068" s="224">
        <v>1</v>
      </c>
      <c r="D2068" s="224">
        <v>12</v>
      </c>
      <c r="E2068" s="224">
        <v>164</v>
      </c>
      <c r="F2068" s="232"/>
      <c r="J2068" s="202" t="s">
        <v>1797</v>
      </c>
      <c r="L2068" s="233"/>
      <c r="M2068" s="275"/>
      <c r="N2068" s="275"/>
    </row>
    <row r="2069" spans="1:14" x14ac:dyDescent="0.25">
      <c r="F2069" s="232"/>
      <c r="L2069" s="233"/>
      <c r="M2069" s="275"/>
      <c r="N2069" s="275"/>
    </row>
    <row r="2070" spans="1:14" ht="30" x14ac:dyDescent="0.25">
      <c r="A2070" s="224">
        <v>570</v>
      </c>
      <c r="B2070" s="224">
        <v>11188</v>
      </c>
      <c r="C2070" s="224">
        <v>1</v>
      </c>
      <c r="D2070" s="224">
        <v>12</v>
      </c>
      <c r="E2070" s="224">
        <v>164</v>
      </c>
      <c r="F2070" s="232"/>
      <c r="J2070" s="202" t="s">
        <v>1798</v>
      </c>
      <c r="L2070" s="233"/>
      <c r="M2070" s="275"/>
      <c r="N2070" s="275"/>
    </row>
    <row r="2071" spans="1:14" x14ac:dyDescent="0.25">
      <c r="F2071" s="232"/>
      <c r="L2071" s="233"/>
      <c r="M2071" s="275"/>
      <c r="N2071" s="275"/>
    </row>
    <row r="2072" spans="1:14" x14ac:dyDescent="0.25">
      <c r="A2072" s="224">
        <v>571</v>
      </c>
      <c r="B2072" s="224">
        <v>11189</v>
      </c>
      <c r="C2072" s="224">
        <v>1</v>
      </c>
      <c r="D2072" s="224">
        <v>12</v>
      </c>
      <c r="E2072" s="224">
        <v>164</v>
      </c>
      <c r="F2072" s="232"/>
      <c r="J2072" s="202" t="s">
        <v>1799</v>
      </c>
      <c r="L2072" s="233"/>
      <c r="M2072" s="275"/>
      <c r="N2072" s="275"/>
    </row>
    <row r="2073" spans="1:14" x14ac:dyDescent="0.25">
      <c r="F2073" s="232"/>
      <c r="L2073" s="233"/>
      <c r="M2073" s="275"/>
      <c r="N2073" s="275"/>
    </row>
    <row r="2074" spans="1:14" ht="60" x14ac:dyDescent="0.25">
      <c r="A2074" s="224">
        <v>572</v>
      </c>
      <c r="B2074" s="224">
        <v>11190</v>
      </c>
      <c r="C2074" s="224">
        <v>1</v>
      </c>
      <c r="D2074" s="224">
        <v>12</v>
      </c>
      <c r="E2074" s="224">
        <v>164</v>
      </c>
      <c r="F2074" s="232"/>
      <c r="J2074" s="202" t="s">
        <v>1800</v>
      </c>
      <c r="L2074" s="233"/>
      <c r="M2074" s="275"/>
      <c r="N2074" s="275"/>
    </row>
    <row r="2075" spans="1:14" x14ac:dyDescent="0.25">
      <c r="F2075" s="232"/>
      <c r="L2075" s="233"/>
      <c r="M2075" s="275"/>
      <c r="N2075" s="275"/>
    </row>
    <row r="2076" spans="1:14" x14ac:dyDescent="0.25">
      <c r="A2076" s="224">
        <v>573</v>
      </c>
      <c r="B2076" s="224">
        <v>11191</v>
      </c>
      <c r="C2076" s="224">
        <v>1</v>
      </c>
      <c r="D2076" s="224">
        <v>12</v>
      </c>
      <c r="E2076" s="224">
        <v>164</v>
      </c>
      <c r="F2076" s="232"/>
      <c r="J2076" s="202" t="s">
        <v>1801</v>
      </c>
      <c r="L2076" s="233"/>
      <c r="M2076" s="275"/>
      <c r="N2076" s="275"/>
    </row>
    <row r="2077" spans="1:14" x14ac:dyDescent="0.25">
      <c r="F2077" s="232"/>
      <c r="L2077" s="233"/>
      <c r="M2077" s="275"/>
      <c r="N2077" s="275"/>
    </row>
    <row r="2078" spans="1:14" ht="90" x14ac:dyDescent="0.25">
      <c r="A2078" s="224">
        <v>574</v>
      </c>
      <c r="B2078" s="224">
        <v>11192</v>
      </c>
      <c r="C2078" s="224">
        <v>1</v>
      </c>
      <c r="D2078" s="224">
        <v>12</v>
      </c>
      <c r="E2078" s="224">
        <v>164</v>
      </c>
      <c r="F2078" s="232"/>
      <c r="J2078" s="202" t="s">
        <v>1802</v>
      </c>
      <c r="L2078" s="233"/>
      <c r="M2078" s="275"/>
      <c r="N2078" s="275"/>
    </row>
    <row r="2079" spans="1:14" x14ac:dyDescent="0.25">
      <c r="F2079" s="232"/>
      <c r="L2079" s="233"/>
      <c r="M2079" s="275"/>
      <c r="N2079" s="275"/>
    </row>
    <row r="2080" spans="1:14" x14ac:dyDescent="0.25">
      <c r="A2080" s="224">
        <v>575</v>
      </c>
      <c r="B2080" s="224">
        <v>11193</v>
      </c>
      <c r="C2080" s="224">
        <v>1</v>
      </c>
      <c r="D2080" s="224">
        <v>12</v>
      </c>
      <c r="E2080" s="224">
        <v>164</v>
      </c>
      <c r="F2080" s="232"/>
      <c r="J2080" s="202" t="s">
        <v>1803</v>
      </c>
      <c r="L2080" s="233"/>
      <c r="M2080" s="275"/>
      <c r="N2080" s="275"/>
    </row>
    <row r="2081" spans="1:14" x14ac:dyDescent="0.25">
      <c r="F2081" s="232"/>
      <c r="L2081" s="233"/>
      <c r="M2081" s="275"/>
      <c r="N2081" s="275"/>
    </row>
    <row r="2082" spans="1:14" ht="30" x14ac:dyDescent="0.25">
      <c r="A2082" s="224">
        <v>576</v>
      </c>
      <c r="B2082" s="224">
        <v>11194</v>
      </c>
      <c r="C2082" s="224">
        <v>1</v>
      </c>
      <c r="D2082" s="224">
        <v>12</v>
      </c>
      <c r="E2082" s="224">
        <v>164</v>
      </c>
      <c r="F2082" s="232"/>
      <c r="J2082" s="202" t="s">
        <v>1804</v>
      </c>
      <c r="L2082" s="233"/>
      <c r="M2082" s="275"/>
      <c r="N2082" s="275"/>
    </row>
    <row r="2083" spans="1:14" x14ac:dyDescent="0.25">
      <c r="A2083" s="224">
        <v>11</v>
      </c>
      <c r="B2083" s="224">
        <v>9970</v>
      </c>
      <c r="C2083" s="224">
        <v>1</v>
      </c>
      <c r="D2083" s="224">
        <v>1</v>
      </c>
      <c r="E2083" s="224">
        <v>112</v>
      </c>
      <c r="F2083" s="232"/>
      <c r="L2083" s="233"/>
      <c r="M2083" s="275"/>
      <c r="N2083" s="275"/>
    </row>
    <row r="2084" spans="1:14" x14ac:dyDescent="0.25">
      <c r="F2084" s="232"/>
      <c r="L2084" s="233"/>
      <c r="M2084" s="275"/>
      <c r="N2084" s="275"/>
    </row>
    <row r="2085" spans="1:14" x14ac:dyDescent="0.25">
      <c r="A2085" s="224">
        <v>12</v>
      </c>
      <c r="B2085" s="224">
        <v>9971</v>
      </c>
      <c r="C2085" s="224">
        <v>1</v>
      </c>
      <c r="D2085" s="224">
        <v>1</v>
      </c>
      <c r="E2085" s="224">
        <v>112</v>
      </c>
      <c r="F2085" s="232"/>
      <c r="J2085" s="204"/>
      <c r="L2085" s="233"/>
      <c r="M2085" s="275"/>
      <c r="N2085" s="275"/>
    </row>
    <row r="2086" spans="1:14" x14ac:dyDescent="0.25">
      <c r="F2086" s="232"/>
      <c r="L2086" s="233"/>
      <c r="M2086" s="275"/>
      <c r="N2086" s="275"/>
    </row>
    <row r="2087" spans="1:14" x14ac:dyDescent="0.25">
      <c r="A2087" s="224">
        <v>13</v>
      </c>
      <c r="B2087" s="224">
        <v>9972</v>
      </c>
      <c r="C2087" s="224">
        <v>1</v>
      </c>
      <c r="D2087" s="224">
        <v>1</v>
      </c>
      <c r="E2087" s="224">
        <v>112</v>
      </c>
      <c r="F2087" s="232"/>
      <c r="L2087" s="233"/>
      <c r="M2087" s="275"/>
      <c r="N2087" s="275"/>
    </row>
    <row r="2088" spans="1:14" x14ac:dyDescent="0.25">
      <c r="A2088" s="224">
        <v>9</v>
      </c>
      <c r="B2088" s="224">
        <v>6695</v>
      </c>
      <c r="C2088" s="224">
        <v>1</v>
      </c>
      <c r="D2088" s="224">
        <v>1</v>
      </c>
      <c r="E2088" s="224">
        <v>112</v>
      </c>
      <c r="F2088" s="232"/>
      <c r="G2088" s="231">
        <v>66</v>
      </c>
      <c r="L2088" s="233"/>
      <c r="M2088" s="275"/>
      <c r="N2088" s="275"/>
    </row>
    <row r="2089" spans="1:14" x14ac:dyDescent="0.25">
      <c r="F2089" s="232"/>
      <c r="L2089" s="233"/>
      <c r="M2089" s="275"/>
      <c r="N2089" s="275"/>
    </row>
    <row r="2090" spans="1:14" x14ac:dyDescent="0.25">
      <c r="F2090" s="232"/>
      <c r="L2090" s="233"/>
      <c r="M2090" s="275"/>
      <c r="N2090" s="275"/>
    </row>
    <row r="2091" spans="1:14" x14ac:dyDescent="0.25">
      <c r="A2091" s="224">
        <v>12</v>
      </c>
      <c r="B2091" s="224">
        <v>9971</v>
      </c>
      <c r="C2091" s="224">
        <v>1</v>
      </c>
      <c r="D2091" s="224">
        <v>1</v>
      </c>
      <c r="E2091" s="224">
        <v>112</v>
      </c>
      <c r="F2091" s="232"/>
      <c r="J2091" s="204"/>
      <c r="L2091" s="233"/>
      <c r="M2091" s="275"/>
      <c r="N2091" s="275"/>
    </row>
    <row r="2092" spans="1:14" x14ac:dyDescent="0.25">
      <c r="A2092" s="224">
        <v>12</v>
      </c>
      <c r="B2092" s="224">
        <v>9971</v>
      </c>
      <c r="C2092" s="224">
        <v>1</v>
      </c>
      <c r="D2092" s="224">
        <v>1</v>
      </c>
      <c r="E2092" s="224">
        <v>112</v>
      </c>
      <c r="F2092" s="232"/>
      <c r="J2092" s="204"/>
      <c r="L2092" s="233"/>
      <c r="M2092" s="275"/>
      <c r="N2092" s="275"/>
    </row>
    <row r="2093" spans="1:14" x14ac:dyDescent="0.25">
      <c r="F2093" s="232"/>
      <c r="L2093" s="233"/>
      <c r="M2093" s="275"/>
      <c r="N2093" s="275"/>
    </row>
    <row r="2094" spans="1:14" x14ac:dyDescent="0.25">
      <c r="A2094" s="224">
        <v>13</v>
      </c>
      <c r="B2094" s="224">
        <v>9972</v>
      </c>
      <c r="C2094" s="224">
        <v>1</v>
      </c>
      <c r="D2094" s="224">
        <v>1</v>
      </c>
      <c r="E2094" s="224">
        <v>112</v>
      </c>
      <c r="F2094" s="232"/>
      <c r="L2094" s="233"/>
      <c r="M2094" s="275"/>
      <c r="N2094" s="275"/>
    </row>
    <row r="2095" spans="1:14" x14ac:dyDescent="0.25">
      <c r="A2095" s="224">
        <v>9</v>
      </c>
      <c r="B2095" s="224">
        <v>6695</v>
      </c>
      <c r="C2095" s="224">
        <v>1</v>
      </c>
      <c r="D2095" s="224">
        <v>1</v>
      </c>
      <c r="E2095" s="224">
        <v>112</v>
      </c>
      <c r="F2095" s="232"/>
      <c r="G2095" s="231">
        <v>66</v>
      </c>
      <c r="L2095" s="233"/>
      <c r="M2095" s="275"/>
      <c r="N2095" s="275"/>
    </row>
    <row r="2096" spans="1:14" x14ac:dyDescent="0.25">
      <c r="F2096" s="232"/>
      <c r="L2096" s="233"/>
      <c r="M2096" s="275"/>
      <c r="N2096" s="275"/>
    </row>
    <row r="2097" spans="1:16" x14ac:dyDescent="0.25">
      <c r="F2097" s="232"/>
      <c r="L2097" s="233"/>
      <c r="M2097" s="275"/>
      <c r="N2097" s="275"/>
    </row>
    <row r="2098" spans="1:16" x14ac:dyDescent="0.25">
      <c r="A2098" s="224">
        <v>13</v>
      </c>
      <c r="B2098" s="224">
        <v>9972</v>
      </c>
      <c r="C2098" s="224">
        <v>1</v>
      </c>
      <c r="D2098" s="224">
        <v>1</v>
      </c>
      <c r="E2098" s="224">
        <v>112</v>
      </c>
      <c r="F2098" s="232"/>
      <c r="L2098" s="233"/>
      <c r="M2098" s="275"/>
      <c r="N2098" s="275"/>
    </row>
    <row r="2099" spans="1:16" x14ac:dyDescent="0.25">
      <c r="A2099" s="224">
        <v>9</v>
      </c>
      <c r="B2099" s="224">
        <v>6695</v>
      </c>
      <c r="C2099" s="224">
        <v>1</v>
      </c>
      <c r="D2099" s="224">
        <v>1</v>
      </c>
      <c r="E2099" s="224">
        <v>112</v>
      </c>
      <c r="F2099" s="232"/>
      <c r="G2099" s="231">
        <v>66</v>
      </c>
      <c r="L2099" s="233"/>
      <c r="M2099" s="275"/>
      <c r="N2099" s="275"/>
    </row>
    <row r="2100" spans="1:16" x14ac:dyDescent="0.25">
      <c r="F2100" s="232"/>
      <c r="L2100" s="233"/>
      <c r="M2100" s="275"/>
      <c r="N2100" s="275"/>
    </row>
    <row r="2101" spans="1:16" x14ac:dyDescent="0.25">
      <c r="A2101" s="224">
        <v>10</v>
      </c>
      <c r="B2101" s="224">
        <v>9969</v>
      </c>
      <c r="C2101" s="224">
        <v>1</v>
      </c>
      <c r="D2101" s="224">
        <v>1</v>
      </c>
      <c r="E2101" s="224">
        <v>112</v>
      </c>
      <c r="F2101" s="232"/>
      <c r="J2101" s="204"/>
      <c r="L2101" s="233"/>
      <c r="M2101" s="275"/>
      <c r="N2101" s="275"/>
    </row>
    <row r="2102" spans="1:16" x14ac:dyDescent="0.25">
      <c r="F2102" s="232"/>
      <c r="L2102" s="233"/>
      <c r="M2102" s="275"/>
      <c r="N2102" s="275"/>
    </row>
    <row r="2103" spans="1:16" s="242" customFormat="1" x14ac:dyDescent="0.25">
      <c r="A2103" s="236"/>
      <c r="B2103" s="236"/>
      <c r="C2103" s="236"/>
      <c r="D2103" s="236"/>
      <c r="E2103" s="236"/>
      <c r="F2103" s="237"/>
      <c r="G2103" s="238"/>
      <c r="H2103" s="238"/>
      <c r="I2103" s="238"/>
      <c r="J2103" s="211" t="s">
        <v>2132</v>
      </c>
      <c r="K2103" s="239"/>
      <c r="L2103" s="228"/>
      <c r="M2103" s="300"/>
      <c r="N2103" s="300"/>
      <c r="O2103" s="240"/>
      <c r="P2103" s="322"/>
    </row>
    <row r="2106" spans="1:16" x14ac:dyDescent="0.25">
      <c r="F2106" s="225"/>
      <c r="G2106" s="226"/>
      <c r="H2106" s="226"/>
      <c r="I2106" s="227"/>
      <c r="J2106" s="206"/>
      <c r="K2106" s="226"/>
      <c r="L2106" s="228"/>
      <c r="M2106" s="314"/>
      <c r="N2106" s="300"/>
      <c r="O2106" s="229"/>
      <c r="P2106" s="320"/>
    </row>
    <row r="2107" spans="1:16" x14ac:dyDescent="0.25">
      <c r="F2107" s="232"/>
      <c r="G2107" s="246"/>
      <c r="H2107" s="246"/>
      <c r="I2107" s="246"/>
      <c r="J2107" s="212"/>
      <c r="K2107" s="246"/>
      <c r="L2107" s="233"/>
      <c r="M2107" s="315"/>
      <c r="N2107" s="275"/>
      <c r="O2107" s="230"/>
      <c r="P2107" s="320"/>
    </row>
    <row r="2108" spans="1:16" x14ac:dyDescent="0.25">
      <c r="A2108" s="224">
        <v>577</v>
      </c>
      <c r="B2108" s="224">
        <v>11195</v>
      </c>
      <c r="C2108" s="224">
        <v>1</v>
      </c>
      <c r="D2108" s="224">
        <v>12</v>
      </c>
      <c r="E2108" s="224">
        <v>165</v>
      </c>
      <c r="F2108" s="232"/>
      <c r="J2108" s="202" t="s">
        <v>1805</v>
      </c>
      <c r="L2108" s="233"/>
      <c r="M2108" s="275"/>
      <c r="N2108" s="275"/>
    </row>
    <row r="2109" spans="1:16" x14ac:dyDescent="0.25">
      <c r="F2109" s="232"/>
      <c r="L2109" s="233"/>
      <c r="M2109" s="275"/>
      <c r="N2109" s="275"/>
    </row>
    <row r="2110" spans="1:16" ht="105" x14ac:dyDescent="0.25">
      <c r="A2110" s="224">
        <v>578</v>
      </c>
      <c r="B2110" s="224">
        <v>11196</v>
      </c>
      <c r="C2110" s="224">
        <v>1</v>
      </c>
      <c r="D2110" s="224">
        <v>12</v>
      </c>
      <c r="E2110" s="224">
        <v>165</v>
      </c>
      <c r="F2110" s="232"/>
      <c r="J2110" s="202" t="s">
        <v>1806</v>
      </c>
      <c r="L2110" s="233"/>
      <c r="M2110" s="275"/>
      <c r="N2110" s="275"/>
    </row>
    <row r="2111" spans="1:16" x14ac:dyDescent="0.25">
      <c r="F2111" s="232"/>
      <c r="L2111" s="233"/>
      <c r="M2111" s="275"/>
      <c r="N2111" s="275"/>
    </row>
    <row r="2112" spans="1:16" x14ac:dyDescent="0.25">
      <c r="A2112" s="224">
        <v>579</v>
      </c>
      <c r="B2112" s="224">
        <v>11197</v>
      </c>
      <c r="C2112" s="224">
        <v>1</v>
      </c>
      <c r="D2112" s="224">
        <v>12</v>
      </c>
      <c r="E2112" s="224">
        <v>165</v>
      </c>
      <c r="F2112" s="232"/>
      <c r="J2112" s="202" t="s">
        <v>1807</v>
      </c>
      <c r="L2112" s="233"/>
      <c r="M2112" s="275"/>
      <c r="N2112" s="275"/>
    </row>
    <row r="2113" spans="1:14" x14ac:dyDescent="0.25">
      <c r="F2113" s="232"/>
      <c r="L2113" s="233"/>
      <c r="M2113" s="275"/>
      <c r="N2113" s="275"/>
    </row>
    <row r="2114" spans="1:14" ht="120" x14ac:dyDescent="0.25">
      <c r="A2114" s="224">
        <v>580</v>
      </c>
      <c r="B2114" s="224">
        <v>11198</v>
      </c>
      <c r="C2114" s="224">
        <v>1</v>
      </c>
      <c r="D2114" s="224">
        <v>12</v>
      </c>
      <c r="E2114" s="224">
        <v>165</v>
      </c>
      <c r="F2114" s="232"/>
      <c r="J2114" s="202" t="s">
        <v>1808</v>
      </c>
      <c r="L2114" s="233"/>
      <c r="M2114" s="275"/>
      <c r="N2114" s="275"/>
    </row>
    <row r="2115" spans="1:14" x14ac:dyDescent="0.25">
      <c r="F2115" s="232"/>
      <c r="L2115" s="233"/>
      <c r="M2115" s="275"/>
      <c r="N2115" s="275"/>
    </row>
    <row r="2116" spans="1:14" ht="75" x14ac:dyDescent="0.25">
      <c r="A2116" s="224">
        <v>581</v>
      </c>
      <c r="B2116" s="224">
        <v>11199</v>
      </c>
      <c r="C2116" s="224">
        <v>1</v>
      </c>
      <c r="D2116" s="224">
        <v>12</v>
      </c>
      <c r="E2116" s="224">
        <v>165</v>
      </c>
      <c r="F2116" s="232"/>
      <c r="J2116" s="202" t="s">
        <v>1809</v>
      </c>
      <c r="L2116" s="233"/>
      <c r="M2116" s="275"/>
      <c r="N2116" s="275"/>
    </row>
    <row r="2117" spans="1:14" x14ac:dyDescent="0.25">
      <c r="F2117" s="232"/>
      <c r="L2117" s="233"/>
      <c r="M2117" s="275"/>
      <c r="N2117" s="275"/>
    </row>
    <row r="2118" spans="1:14" x14ac:dyDescent="0.25">
      <c r="A2118" s="224">
        <v>582</v>
      </c>
      <c r="B2118" s="224">
        <v>11200</v>
      </c>
      <c r="C2118" s="224">
        <v>1</v>
      </c>
      <c r="D2118" s="224">
        <v>12</v>
      </c>
      <c r="E2118" s="224">
        <v>165</v>
      </c>
      <c r="F2118" s="232"/>
      <c r="J2118" s="202" t="s">
        <v>1810</v>
      </c>
      <c r="L2118" s="233"/>
      <c r="M2118" s="275"/>
      <c r="N2118" s="275"/>
    </row>
    <row r="2119" spans="1:14" x14ac:dyDescent="0.25">
      <c r="F2119" s="232"/>
      <c r="L2119" s="233"/>
      <c r="M2119" s="275"/>
      <c r="N2119" s="275"/>
    </row>
    <row r="2120" spans="1:14" ht="90" x14ac:dyDescent="0.25">
      <c r="A2120" s="224">
        <v>583</v>
      </c>
      <c r="B2120" s="224">
        <v>11201</v>
      </c>
      <c r="C2120" s="224">
        <v>1</v>
      </c>
      <c r="D2120" s="224">
        <v>12</v>
      </c>
      <c r="E2120" s="224">
        <v>165</v>
      </c>
      <c r="F2120" s="232"/>
      <c r="J2120" s="202" t="s">
        <v>1811</v>
      </c>
      <c r="L2120" s="233"/>
      <c r="M2120" s="275"/>
      <c r="N2120" s="275"/>
    </row>
    <row r="2121" spans="1:14" x14ac:dyDescent="0.25">
      <c r="F2121" s="232"/>
      <c r="L2121" s="233"/>
      <c r="M2121" s="275"/>
      <c r="N2121" s="275"/>
    </row>
    <row r="2122" spans="1:14" x14ac:dyDescent="0.25">
      <c r="A2122" s="224">
        <v>584</v>
      </c>
      <c r="B2122" s="224">
        <v>11202</v>
      </c>
      <c r="C2122" s="224">
        <v>1</v>
      </c>
      <c r="D2122" s="224">
        <v>12</v>
      </c>
      <c r="E2122" s="224">
        <v>165</v>
      </c>
      <c r="F2122" s="232"/>
      <c r="J2122" s="202" t="s">
        <v>1812</v>
      </c>
      <c r="L2122" s="233"/>
      <c r="M2122" s="275"/>
      <c r="N2122" s="275"/>
    </row>
    <row r="2123" spans="1:14" x14ac:dyDescent="0.25">
      <c r="F2123" s="232"/>
      <c r="L2123" s="233"/>
      <c r="M2123" s="275"/>
      <c r="N2123" s="275"/>
    </row>
    <row r="2124" spans="1:14" ht="60" x14ac:dyDescent="0.25">
      <c r="A2124" s="224">
        <v>585</v>
      </c>
      <c r="B2124" s="224">
        <v>11203</v>
      </c>
      <c r="C2124" s="224">
        <v>1</v>
      </c>
      <c r="D2124" s="224">
        <v>12</v>
      </c>
      <c r="E2124" s="224">
        <v>165</v>
      </c>
      <c r="F2124" s="232"/>
      <c r="J2124" s="202" t="s">
        <v>1813</v>
      </c>
      <c r="L2124" s="233"/>
      <c r="M2124" s="275"/>
      <c r="N2124" s="275"/>
    </row>
    <row r="2125" spans="1:14" x14ac:dyDescent="0.25">
      <c r="A2125" s="224">
        <v>8</v>
      </c>
      <c r="B2125" s="224">
        <v>6694</v>
      </c>
      <c r="C2125" s="224">
        <v>1</v>
      </c>
      <c r="D2125" s="224">
        <v>1</v>
      </c>
      <c r="E2125" s="224">
        <v>112</v>
      </c>
      <c r="F2125" s="232"/>
      <c r="G2125" s="231">
        <v>66</v>
      </c>
      <c r="J2125" s="203"/>
      <c r="L2125" s="233"/>
      <c r="M2125" s="275"/>
      <c r="N2125" s="275"/>
    </row>
    <row r="2126" spans="1:14" x14ac:dyDescent="0.25">
      <c r="A2126" s="224">
        <v>9</v>
      </c>
      <c r="B2126" s="224">
        <v>6695</v>
      </c>
      <c r="C2126" s="224">
        <v>1</v>
      </c>
      <c r="D2126" s="224">
        <v>1</v>
      </c>
      <c r="E2126" s="224">
        <v>112</v>
      </c>
      <c r="F2126" s="232"/>
      <c r="G2126" s="231">
        <v>66</v>
      </c>
      <c r="L2126" s="233"/>
      <c r="M2126" s="275"/>
      <c r="N2126" s="275"/>
    </row>
    <row r="2127" spans="1:14" x14ac:dyDescent="0.25">
      <c r="A2127" s="224">
        <v>11</v>
      </c>
      <c r="B2127" s="224">
        <v>9970</v>
      </c>
      <c r="C2127" s="224">
        <v>1</v>
      </c>
      <c r="D2127" s="224">
        <v>1</v>
      </c>
      <c r="E2127" s="224">
        <v>112</v>
      </c>
      <c r="F2127" s="232"/>
      <c r="L2127" s="233"/>
      <c r="M2127" s="275"/>
      <c r="N2127" s="275"/>
    </row>
    <row r="2128" spans="1:14" x14ac:dyDescent="0.25">
      <c r="F2128" s="232"/>
      <c r="L2128" s="233"/>
      <c r="M2128" s="275"/>
      <c r="N2128" s="275"/>
    </row>
    <row r="2129" spans="1:16" x14ac:dyDescent="0.25">
      <c r="A2129" s="224">
        <v>12</v>
      </c>
      <c r="B2129" s="224">
        <v>9971</v>
      </c>
      <c r="C2129" s="224">
        <v>1</v>
      </c>
      <c r="D2129" s="224">
        <v>1</v>
      </c>
      <c r="E2129" s="224">
        <v>112</v>
      </c>
      <c r="F2129" s="232"/>
      <c r="J2129" s="204"/>
      <c r="L2129" s="233"/>
      <c r="M2129" s="275"/>
      <c r="N2129" s="275"/>
    </row>
    <row r="2130" spans="1:16" x14ac:dyDescent="0.25">
      <c r="F2130" s="232"/>
      <c r="L2130" s="233"/>
      <c r="M2130" s="275"/>
      <c r="N2130" s="275"/>
    </row>
    <row r="2131" spans="1:16" x14ac:dyDescent="0.25">
      <c r="A2131" s="224">
        <v>13</v>
      </c>
      <c r="B2131" s="224">
        <v>9972</v>
      </c>
      <c r="C2131" s="224">
        <v>1</v>
      </c>
      <c r="D2131" s="224">
        <v>1</v>
      </c>
      <c r="E2131" s="224">
        <v>112</v>
      </c>
      <c r="F2131" s="232"/>
      <c r="L2131" s="233"/>
      <c r="M2131" s="275"/>
      <c r="N2131" s="275"/>
    </row>
    <row r="2132" spans="1:16" x14ac:dyDescent="0.25">
      <c r="A2132" s="224">
        <v>9</v>
      </c>
      <c r="B2132" s="224">
        <v>6695</v>
      </c>
      <c r="C2132" s="224">
        <v>1</v>
      </c>
      <c r="D2132" s="224">
        <v>1</v>
      </c>
      <c r="E2132" s="224">
        <v>112</v>
      </c>
      <c r="F2132" s="232"/>
      <c r="G2132" s="231">
        <v>66</v>
      </c>
      <c r="L2132" s="233"/>
      <c r="M2132" s="275"/>
      <c r="N2132" s="275"/>
    </row>
    <row r="2133" spans="1:16" x14ac:dyDescent="0.25">
      <c r="F2133" s="232"/>
      <c r="L2133" s="233"/>
      <c r="M2133" s="275"/>
      <c r="N2133" s="275"/>
    </row>
    <row r="2134" spans="1:16" x14ac:dyDescent="0.25">
      <c r="A2134" s="224">
        <v>10</v>
      </c>
      <c r="B2134" s="224">
        <v>9969</v>
      </c>
      <c r="C2134" s="224">
        <v>1</v>
      </c>
      <c r="D2134" s="224">
        <v>1</v>
      </c>
      <c r="E2134" s="224">
        <v>112</v>
      </c>
      <c r="F2134" s="232"/>
      <c r="J2134" s="204"/>
      <c r="L2134" s="233"/>
      <c r="M2134" s="275"/>
      <c r="N2134" s="275"/>
    </row>
    <row r="2135" spans="1:16" x14ac:dyDescent="0.25">
      <c r="F2135" s="232"/>
      <c r="L2135" s="233"/>
      <c r="M2135" s="275"/>
      <c r="N2135" s="275"/>
    </row>
    <row r="2136" spans="1:16" x14ac:dyDescent="0.25">
      <c r="A2136" s="224">
        <v>11</v>
      </c>
      <c r="B2136" s="224">
        <v>9970</v>
      </c>
      <c r="C2136" s="224">
        <v>1</v>
      </c>
      <c r="D2136" s="224">
        <v>1</v>
      </c>
      <c r="E2136" s="224">
        <v>112</v>
      </c>
      <c r="F2136" s="232"/>
      <c r="L2136" s="233"/>
      <c r="M2136" s="275"/>
      <c r="N2136" s="275"/>
    </row>
    <row r="2137" spans="1:16" x14ac:dyDescent="0.25">
      <c r="F2137" s="232"/>
      <c r="L2137" s="233"/>
      <c r="M2137" s="275"/>
      <c r="N2137" s="275"/>
    </row>
    <row r="2138" spans="1:16" x14ac:dyDescent="0.25">
      <c r="A2138" s="224">
        <v>9</v>
      </c>
      <c r="B2138" s="224">
        <v>6695</v>
      </c>
      <c r="C2138" s="224">
        <v>1</v>
      </c>
      <c r="D2138" s="224">
        <v>1</v>
      </c>
      <c r="E2138" s="224">
        <v>112</v>
      </c>
      <c r="F2138" s="232"/>
      <c r="G2138" s="231">
        <v>66</v>
      </c>
      <c r="L2138" s="233"/>
      <c r="M2138" s="275"/>
      <c r="N2138" s="275"/>
    </row>
    <row r="2139" spans="1:16" x14ac:dyDescent="0.25">
      <c r="F2139" s="232"/>
      <c r="L2139" s="233"/>
      <c r="M2139" s="275"/>
      <c r="N2139" s="275"/>
    </row>
    <row r="2140" spans="1:16" x14ac:dyDescent="0.25">
      <c r="A2140" s="224">
        <v>10</v>
      </c>
      <c r="B2140" s="224">
        <v>9969</v>
      </c>
      <c r="C2140" s="224">
        <v>1</v>
      </c>
      <c r="D2140" s="224">
        <v>1</v>
      </c>
      <c r="E2140" s="224">
        <v>112</v>
      </c>
      <c r="F2140" s="232"/>
      <c r="J2140" s="204"/>
      <c r="L2140" s="233"/>
      <c r="M2140" s="275"/>
      <c r="N2140" s="275"/>
    </row>
    <row r="2141" spans="1:16" x14ac:dyDescent="0.25">
      <c r="F2141" s="232"/>
      <c r="L2141" s="233"/>
      <c r="M2141" s="275"/>
      <c r="N2141" s="275"/>
    </row>
    <row r="2142" spans="1:16" x14ac:dyDescent="0.25">
      <c r="A2142" s="224">
        <v>11</v>
      </c>
      <c r="B2142" s="224">
        <v>9970</v>
      </c>
      <c r="C2142" s="224">
        <v>1</v>
      </c>
      <c r="D2142" s="224">
        <v>1</v>
      </c>
      <c r="E2142" s="224">
        <v>112</v>
      </c>
      <c r="F2142" s="232"/>
      <c r="L2142" s="233"/>
      <c r="M2142" s="275"/>
      <c r="N2142" s="275"/>
    </row>
    <row r="2143" spans="1:16" x14ac:dyDescent="0.25">
      <c r="F2143" s="232"/>
      <c r="L2143" s="233"/>
      <c r="M2143" s="275"/>
      <c r="N2143" s="275"/>
    </row>
    <row r="2144" spans="1:16" s="242" customFormat="1" x14ac:dyDescent="0.25">
      <c r="A2144" s="236"/>
      <c r="B2144" s="236"/>
      <c r="C2144" s="236"/>
      <c r="D2144" s="236"/>
      <c r="E2144" s="236"/>
      <c r="F2144" s="237"/>
      <c r="G2144" s="238"/>
      <c r="H2144" s="238"/>
      <c r="I2144" s="238"/>
      <c r="J2144" s="211" t="s">
        <v>2132</v>
      </c>
      <c r="K2144" s="239"/>
      <c r="L2144" s="228"/>
      <c r="M2144" s="300"/>
      <c r="N2144" s="300"/>
      <c r="O2144" s="240"/>
      <c r="P2144" s="322"/>
    </row>
    <row r="2145" spans="1:16" s="242" customFormat="1" ht="14.25" customHeight="1" x14ac:dyDescent="0.25">
      <c r="A2145" s="236"/>
      <c r="B2145" s="236"/>
      <c r="C2145" s="236"/>
      <c r="D2145" s="236"/>
      <c r="E2145" s="236"/>
      <c r="F2145" s="247"/>
      <c r="J2145" s="207"/>
      <c r="L2145" s="248"/>
      <c r="M2145" s="302"/>
      <c r="N2145" s="302"/>
      <c r="O2145" s="257"/>
      <c r="P2145" s="322"/>
    </row>
    <row r="2146" spans="1:16" s="242" customFormat="1" ht="14.25" customHeight="1" x14ac:dyDescent="0.25">
      <c r="A2146" s="236"/>
      <c r="B2146" s="236"/>
      <c r="C2146" s="236"/>
      <c r="D2146" s="236"/>
      <c r="E2146" s="236"/>
      <c r="F2146" s="247"/>
      <c r="J2146" s="207"/>
      <c r="L2146" s="248"/>
      <c r="M2146" s="302"/>
      <c r="N2146" s="302"/>
      <c r="P2146" s="322"/>
    </row>
    <row r="2147" spans="1:16" x14ac:dyDescent="0.25">
      <c r="F2147" s="225"/>
      <c r="G2147" s="226"/>
      <c r="H2147" s="226"/>
      <c r="I2147" s="227"/>
      <c r="J2147" s="206"/>
      <c r="K2147" s="226"/>
      <c r="L2147" s="228"/>
      <c r="M2147" s="314"/>
      <c r="N2147" s="300"/>
      <c r="O2147" s="229"/>
      <c r="P2147" s="320"/>
    </row>
    <row r="2148" spans="1:16" x14ac:dyDescent="0.25">
      <c r="A2148" s="224">
        <v>586</v>
      </c>
      <c r="B2148" s="224">
        <v>11204</v>
      </c>
      <c r="C2148" s="224">
        <v>1</v>
      </c>
      <c r="D2148" s="224">
        <v>12</v>
      </c>
      <c r="E2148" s="224">
        <v>166</v>
      </c>
      <c r="F2148" s="232"/>
      <c r="J2148" s="202" t="s">
        <v>1814</v>
      </c>
      <c r="L2148" s="233"/>
      <c r="M2148" s="275"/>
      <c r="N2148" s="275"/>
    </row>
    <row r="2149" spans="1:16" x14ac:dyDescent="0.25">
      <c r="F2149" s="232"/>
      <c r="L2149" s="233"/>
      <c r="M2149" s="275"/>
      <c r="N2149" s="275"/>
    </row>
    <row r="2150" spans="1:16" ht="45" x14ac:dyDescent="0.25">
      <c r="A2150" s="224">
        <v>587</v>
      </c>
      <c r="B2150" s="224">
        <v>11205</v>
      </c>
      <c r="C2150" s="224">
        <v>1</v>
      </c>
      <c r="D2150" s="224">
        <v>12</v>
      </c>
      <c r="E2150" s="224">
        <v>166</v>
      </c>
      <c r="F2150" s="232"/>
      <c r="J2150" s="202" t="s">
        <v>1815</v>
      </c>
      <c r="L2150" s="233"/>
      <c r="M2150" s="275"/>
      <c r="N2150" s="275"/>
    </row>
    <row r="2151" spans="1:16" x14ac:dyDescent="0.25">
      <c r="F2151" s="232"/>
      <c r="L2151" s="233"/>
      <c r="M2151" s="275"/>
      <c r="N2151" s="275"/>
    </row>
    <row r="2152" spans="1:16" x14ac:dyDescent="0.25">
      <c r="A2152" s="224">
        <v>588</v>
      </c>
      <c r="B2152" s="224">
        <v>11206</v>
      </c>
      <c r="C2152" s="224">
        <v>1</v>
      </c>
      <c r="D2152" s="224">
        <v>12</v>
      </c>
      <c r="E2152" s="224">
        <v>166</v>
      </c>
      <c r="F2152" s="232"/>
      <c r="J2152" s="202" t="s">
        <v>1816</v>
      </c>
      <c r="L2152" s="233"/>
      <c r="M2152" s="275"/>
      <c r="N2152" s="275"/>
    </row>
    <row r="2153" spans="1:16" x14ac:dyDescent="0.25">
      <c r="F2153" s="232"/>
      <c r="L2153" s="233"/>
      <c r="M2153" s="275"/>
      <c r="N2153" s="275"/>
    </row>
    <row r="2154" spans="1:16" x14ac:dyDescent="0.25">
      <c r="A2154" s="224">
        <v>589</v>
      </c>
      <c r="B2154" s="224">
        <v>11207</v>
      </c>
      <c r="C2154" s="224">
        <v>1</v>
      </c>
      <c r="D2154" s="224">
        <v>12</v>
      </c>
      <c r="E2154" s="224">
        <v>166</v>
      </c>
      <c r="F2154" s="232"/>
      <c r="J2154" s="202" t="s">
        <v>1817</v>
      </c>
      <c r="L2154" s="233"/>
      <c r="M2154" s="275"/>
      <c r="N2154" s="275"/>
    </row>
    <row r="2155" spans="1:16" x14ac:dyDescent="0.25">
      <c r="F2155" s="232"/>
      <c r="L2155" s="233"/>
      <c r="M2155" s="275"/>
      <c r="N2155" s="275"/>
    </row>
    <row r="2156" spans="1:16" x14ac:dyDescent="0.25">
      <c r="A2156" s="224">
        <v>590</v>
      </c>
      <c r="B2156" s="224">
        <v>11208</v>
      </c>
      <c r="C2156" s="224">
        <v>1</v>
      </c>
      <c r="D2156" s="224">
        <v>12</v>
      </c>
      <c r="E2156" s="224">
        <v>166</v>
      </c>
      <c r="F2156" s="232"/>
      <c r="J2156" s="202" t="s">
        <v>1818</v>
      </c>
      <c r="L2156" s="233"/>
      <c r="M2156" s="275"/>
      <c r="N2156" s="275"/>
    </row>
    <row r="2157" spans="1:16" x14ac:dyDescent="0.25">
      <c r="F2157" s="232"/>
      <c r="L2157" s="233"/>
      <c r="M2157" s="275"/>
      <c r="N2157" s="275"/>
    </row>
    <row r="2158" spans="1:16" ht="75" x14ac:dyDescent="0.25">
      <c r="A2158" s="224">
        <v>591</v>
      </c>
      <c r="B2158" s="224">
        <v>11209</v>
      </c>
      <c r="C2158" s="224">
        <v>1</v>
      </c>
      <c r="D2158" s="224">
        <v>12</v>
      </c>
      <c r="E2158" s="224">
        <v>166</v>
      </c>
      <c r="F2158" s="232"/>
      <c r="J2158" s="202" t="s">
        <v>1819</v>
      </c>
      <c r="L2158" s="233"/>
      <c r="M2158" s="275"/>
      <c r="N2158" s="275"/>
    </row>
    <row r="2159" spans="1:16" x14ac:dyDescent="0.25">
      <c r="F2159" s="232"/>
      <c r="L2159" s="233"/>
      <c r="M2159" s="275"/>
      <c r="N2159" s="275"/>
    </row>
    <row r="2160" spans="1:16" ht="30" x14ac:dyDescent="0.25">
      <c r="A2160" s="224">
        <v>592</v>
      </c>
      <c r="B2160" s="224">
        <v>11210</v>
      </c>
      <c r="C2160" s="224">
        <v>1</v>
      </c>
      <c r="D2160" s="224">
        <v>12</v>
      </c>
      <c r="E2160" s="224">
        <v>166</v>
      </c>
      <c r="F2160" s="232"/>
      <c r="J2160" s="202" t="s">
        <v>1820</v>
      </c>
      <c r="L2160" s="233"/>
      <c r="M2160" s="275"/>
      <c r="N2160" s="275"/>
    </row>
    <row r="2161" spans="1:14" x14ac:dyDescent="0.25">
      <c r="F2161" s="232"/>
      <c r="L2161" s="233"/>
      <c r="M2161" s="275"/>
      <c r="N2161" s="275"/>
    </row>
    <row r="2162" spans="1:14" x14ac:dyDescent="0.25">
      <c r="A2162" s="224">
        <v>593</v>
      </c>
      <c r="B2162" s="224">
        <v>11211</v>
      </c>
      <c r="C2162" s="224">
        <v>1</v>
      </c>
      <c r="D2162" s="224">
        <v>12</v>
      </c>
      <c r="E2162" s="224">
        <v>166</v>
      </c>
      <c r="F2162" s="232"/>
      <c r="J2162" s="202" t="s">
        <v>1821</v>
      </c>
      <c r="L2162" s="233"/>
      <c r="M2162" s="275"/>
      <c r="N2162" s="275"/>
    </row>
    <row r="2163" spans="1:14" x14ac:dyDescent="0.25">
      <c r="F2163" s="232"/>
      <c r="L2163" s="233"/>
      <c r="M2163" s="275"/>
      <c r="N2163" s="275"/>
    </row>
    <row r="2164" spans="1:14" ht="45" x14ac:dyDescent="0.25">
      <c r="A2164" s="224">
        <v>594</v>
      </c>
      <c r="B2164" s="224">
        <v>11212</v>
      </c>
      <c r="C2164" s="224">
        <v>1</v>
      </c>
      <c r="D2164" s="224">
        <v>12</v>
      </c>
      <c r="E2164" s="224">
        <v>166</v>
      </c>
      <c r="F2164" s="232"/>
      <c r="J2164" s="202" t="s">
        <v>1822</v>
      </c>
      <c r="L2164" s="233"/>
      <c r="M2164" s="275"/>
      <c r="N2164" s="275"/>
    </row>
    <row r="2165" spans="1:14" x14ac:dyDescent="0.25">
      <c r="F2165" s="232"/>
      <c r="L2165" s="233"/>
      <c r="M2165" s="275"/>
      <c r="N2165" s="275"/>
    </row>
    <row r="2166" spans="1:14" ht="30" x14ac:dyDescent="0.25">
      <c r="A2166" s="224">
        <v>595</v>
      </c>
      <c r="B2166" s="224">
        <v>11213</v>
      </c>
      <c r="C2166" s="224">
        <v>1</v>
      </c>
      <c r="D2166" s="224">
        <v>12</v>
      </c>
      <c r="E2166" s="224">
        <v>166</v>
      </c>
      <c r="F2166" s="232"/>
      <c r="J2166" s="202" t="s">
        <v>1823</v>
      </c>
      <c r="L2166" s="233"/>
      <c r="M2166" s="275"/>
      <c r="N2166" s="275"/>
    </row>
    <row r="2167" spans="1:14" x14ac:dyDescent="0.25">
      <c r="F2167" s="232"/>
      <c r="L2167" s="233"/>
      <c r="M2167" s="275"/>
      <c r="N2167" s="275"/>
    </row>
    <row r="2168" spans="1:14" x14ac:dyDescent="0.25">
      <c r="A2168" s="224">
        <v>596</v>
      </c>
      <c r="B2168" s="224">
        <v>11214</v>
      </c>
      <c r="C2168" s="224">
        <v>1</v>
      </c>
      <c r="D2168" s="224">
        <v>12</v>
      </c>
      <c r="E2168" s="224">
        <v>166</v>
      </c>
      <c r="F2168" s="232"/>
      <c r="J2168" s="202" t="s">
        <v>1365</v>
      </c>
      <c r="L2168" s="233"/>
      <c r="M2168" s="275"/>
      <c r="N2168" s="275"/>
    </row>
    <row r="2169" spans="1:14" x14ac:dyDescent="0.25">
      <c r="F2169" s="232"/>
      <c r="L2169" s="233"/>
      <c r="M2169" s="275"/>
      <c r="N2169" s="275"/>
    </row>
    <row r="2170" spans="1:14" ht="90" x14ac:dyDescent="0.25">
      <c r="A2170" s="224">
        <v>597</v>
      </c>
      <c r="B2170" s="224">
        <v>11215</v>
      </c>
      <c r="C2170" s="224">
        <v>1</v>
      </c>
      <c r="D2170" s="224">
        <v>12</v>
      </c>
      <c r="E2170" s="224">
        <v>166</v>
      </c>
      <c r="F2170" s="232"/>
      <c r="J2170" s="202" t="s">
        <v>1824</v>
      </c>
      <c r="L2170" s="233"/>
      <c r="M2170" s="275"/>
      <c r="N2170" s="275"/>
    </row>
    <row r="2171" spans="1:14" x14ac:dyDescent="0.25">
      <c r="F2171" s="232"/>
      <c r="L2171" s="233"/>
      <c r="M2171" s="275"/>
      <c r="N2171" s="275"/>
    </row>
    <row r="2172" spans="1:14" ht="75" x14ac:dyDescent="0.25">
      <c r="A2172" s="224">
        <v>598</v>
      </c>
      <c r="B2172" s="224">
        <v>11216</v>
      </c>
      <c r="C2172" s="224">
        <v>1</v>
      </c>
      <c r="D2172" s="224">
        <v>12</v>
      </c>
      <c r="E2172" s="224">
        <v>166</v>
      </c>
      <c r="F2172" s="232"/>
      <c r="J2172" s="202" t="s">
        <v>1825</v>
      </c>
      <c r="L2172" s="233"/>
      <c r="M2172" s="275"/>
      <c r="N2172" s="275"/>
    </row>
    <row r="2173" spans="1:14" x14ac:dyDescent="0.25">
      <c r="F2173" s="232"/>
      <c r="L2173" s="233"/>
      <c r="M2173" s="275"/>
      <c r="N2173" s="275"/>
    </row>
    <row r="2174" spans="1:14" ht="60" x14ac:dyDescent="0.25">
      <c r="A2174" s="224">
        <v>599</v>
      </c>
      <c r="B2174" s="224">
        <v>11217</v>
      </c>
      <c r="C2174" s="224">
        <v>1</v>
      </c>
      <c r="D2174" s="224">
        <v>12</v>
      </c>
      <c r="E2174" s="224">
        <v>167</v>
      </c>
      <c r="F2174" s="232"/>
      <c r="J2174" s="202" t="s">
        <v>1826</v>
      </c>
      <c r="L2174" s="233"/>
      <c r="M2174" s="275"/>
      <c r="N2174" s="275"/>
    </row>
    <row r="2175" spans="1:14" x14ac:dyDescent="0.25">
      <c r="F2175" s="232"/>
      <c r="L2175" s="233"/>
      <c r="M2175" s="275"/>
      <c r="N2175" s="275"/>
    </row>
    <row r="2176" spans="1:14" x14ac:dyDescent="0.25">
      <c r="F2176" s="232"/>
      <c r="L2176" s="233"/>
      <c r="M2176" s="275"/>
      <c r="N2176" s="275"/>
    </row>
    <row r="2177" spans="1:16" s="242" customFormat="1" x14ac:dyDescent="0.25">
      <c r="A2177" s="236"/>
      <c r="B2177" s="236"/>
      <c r="C2177" s="236"/>
      <c r="D2177" s="236"/>
      <c r="E2177" s="236"/>
      <c r="F2177" s="237"/>
      <c r="G2177" s="238"/>
      <c r="H2177" s="238"/>
      <c r="I2177" s="238"/>
      <c r="J2177" s="211" t="s">
        <v>2132</v>
      </c>
      <c r="K2177" s="239"/>
      <c r="L2177" s="228"/>
      <c r="M2177" s="300"/>
      <c r="N2177" s="300"/>
      <c r="O2177" s="240"/>
      <c r="P2177" s="322"/>
    </row>
    <row r="2178" spans="1:16" s="242" customFormat="1" ht="14.25" customHeight="1" x14ac:dyDescent="0.25">
      <c r="A2178" s="236"/>
      <c r="B2178" s="236"/>
      <c r="C2178" s="236"/>
      <c r="D2178" s="236"/>
      <c r="E2178" s="236"/>
      <c r="F2178" s="247"/>
      <c r="J2178" s="207"/>
      <c r="L2178" s="248"/>
      <c r="M2178" s="302"/>
      <c r="N2178" s="302"/>
      <c r="O2178" s="258"/>
      <c r="P2178" s="322"/>
    </row>
    <row r="2179" spans="1:16" s="242" customFormat="1" ht="14.25" customHeight="1" x14ac:dyDescent="0.25">
      <c r="A2179" s="236"/>
      <c r="B2179" s="236"/>
      <c r="C2179" s="236"/>
      <c r="D2179" s="236"/>
      <c r="E2179" s="236"/>
      <c r="F2179" s="247"/>
      <c r="J2179" s="207"/>
      <c r="L2179" s="248"/>
      <c r="M2179" s="302"/>
      <c r="N2179" s="302"/>
      <c r="O2179" s="240"/>
      <c r="P2179" s="322"/>
    </row>
    <row r="2180" spans="1:16" x14ac:dyDescent="0.25">
      <c r="F2180" s="225"/>
      <c r="G2180" s="226"/>
      <c r="H2180" s="226"/>
      <c r="I2180" s="227"/>
      <c r="J2180" s="206"/>
      <c r="K2180" s="226"/>
      <c r="L2180" s="228"/>
      <c r="M2180" s="314"/>
      <c r="N2180" s="300"/>
      <c r="O2180" s="229"/>
      <c r="P2180" s="320"/>
    </row>
    <row r="2181" spans="1:16" ht="45" x14ac:dyDescent="0.25">
      <c r="A2181" s="224">
        <v>600</v>
      </c>
      <c r="B2181" s="224">
        <v>11218</v>
      </c>
      <c r="C2181" s="224">
        <v>1</v>
      </c>
      <c r="D2181" s="224">
        <v>12</v>
      </c>
      <c r="E2181" s="224">
        <v>167</v>
      </c>
      <c r="F2181" s="232"/>
      <c r="J2181" s="202" t="s">
        <v>1827</v>
      </c>
      <c r="L2181" s="233"/>
      <c r="M2181" s="275"/>
      <c r="N2181" s="275"/>
    </row>
    <row r="2182" spans="1:16" x14ac:dyDescent="0.25">
      <c r="F2182" s="232"/>
      <c r="L2182" s="233"/>
      <c r="M2182" s="275"/>
      <c r="N2182" s="275"/>
    </row>
    <row r="2183" spans="1:16" x14ac:dyDescent="0.25">
      <c r="A2183" s="224">
        <v>601</v>
      </c>
      <c r="B2183" s="224">
        <v>11219</v>
      </c>
      <c r="C2183" s="224">
        <v>1</v>
      </c>
      <c r="D2183" s="224">
        <v>12</v>
      </c>
      <c r="E2183" s="224">
        <v>167</v>
      </c>
      <c r="F2183" s="232"/>
      <c r="J2183" s="202" t="s">
        <v>1828</v>
      </c>
      <c r="L2183" s="233"/>
      <c r="M2183" s="275"/>
      <c r="N2183" s="275"/>
    </row>
    <row r="2184" spans="1:16" x14ac:dyDescent="0.25">
      <c r="F2184" s="232"/>
      <c r="L2184" s="233"/>
      <c r="M2184" s="275"/>
      <c r="N2184" s="275"/>
    </row>
    <row r="2185" spans="1:16" ht="90" x14ac:dyDescent="0.25">
      <c r="A2185" s="224">
        <v>602</v>
      </c>
      <c r="B2185" s="224">
        <v>11220</v>
      </c>
      <c r="C2185" s="224">
        <v>1</v>
      </c>
      <c r="D2185" s="224">
        <v>12</v>
      </c>
      <c r="E2185" s="224">
        <v>167</v>
      </c>
      <c r="F2185" s="232"/>
      <c r="J2185" s="202" t="s">
        <v>1829</v>
      </c>
      <c r="L2185" s="233"/>
      <c r="M2185" s="275"/>
      <c r="N2185" s="275"/>
    </row>
    <row r="2186" spans="1:16" x14ac:dyDescent="0.25">
      <c r="F2186" s="232"/>
      <c r="L2186" s="233"/>
      <c r="M2186" s="275"/>
      <c r="N2186" s="275"/>
    </row>
    <row r="2187" spans="1:16" x14ac:dyDescent="0.25">
      <c r="A2187" s="224">
        <v>603</v>
      </c>
      <c r="B2187" s="224">
        <v>12828</v>
      </c>
      <c r="C2187" s="224">
        <v>1</v>
      </c>
      <c r="D2187" s="224">
        <v>12</v>
      </c>
      <c r="E2187" s="224">
        <v>167</v>
      </c>
      <c r="F2187" s="232"/>
      <c r="G2187" s="231">
        <v>109</v>
      </c>
      <c r="J2187" s="202" t="s">
        <v>1830</v>
      </c>
      <c r="L2187" s="233"/>
      <c r="M2187" s="275"/>
      <c r="N2187" s="275"/>
    </row>
    <row r="2188" spans="1:16" x14ac:dyDescent="0.25">
      <c r="F2188" s="232"/>
      <c r="L2188" s="233"/>
      <c r="M2188" s="275"/>
      <c r="N2188" s="275"/>
    </row>
    <row r="2189" spans="1:16" ht="90" x14ac:dyDescent="0.25">
      <c r="A2189" s="224">
        <v>604</v>
      </c>
      <c r="B2189" s="224">
        <v>12829</v>
      </c>
      <c r="C2189" s="224">
        <v>1</v>
      </c>
      <c r="D2189" s="224">
        <v>12</v>
      </c>
      <c r="E2189" s="224">
        <v>167</v>
      </c>
      <c r="F2189" s="232"/>
      <c r="G2189" s="231">
        <v>109</v>
      </c>
      <c r="J2189" s="202" t="s">
        <v>1831</v>
      </c>
      <c r="L2189" s="233"/>
      <c r="M2189" s="275"/>
      <c r="N2189" s="275"/>
    </row>
    <row r="2190" spans="1:16" x14ac:dyDescent="0.25">
      <c r="F2190" s="232"/>
      <c r="L2190" s="233"/>
      <c r="M2190" s="275"/>
      <c r="N2190" s="275"/>
    </row>
    <row r="2191" spans="1:16" x14ac:dyDescent="0.25">
      <c r="A2191" s="224">
        <v>605</v>
      </c>
      <c r="B2191" s="224">
        <v>11221</v>
      </c>
      <c r="C2191" s="224">
        <v>1</v>
      </c>
      <c r="D2191" s="224">
        <v>12</v>
      </c>
      <c r="E2191" s="224">
        <v>167</v>
      </c>
      <c r="F2191" s="232"/>
      <c r="J2191" s="205" t="s">
        <v>1832</v>
      </c>
      <c r="L2191" s="233"/>
      <c r="M2191" s="275"/>
      <c r="N2191" s="275"/>
    </row>
    <row r="2192" spans="1:16" x14ac:dyDescent="0.25">
      <c r="F2192" s="232"/>
      <c r="L2192" s="233"/>
      <c r="M2192" s="275"/>
      <c r="N2192" s="275"/>
    </row>
    <row r="2193" spans="1:19" x14ac:dyDescent="0.25">
      <c r="A2193" s="224">
        <v>606</v>
      </c>
      <c r="B2193" s="224">
        <v>12680</v>
      </c>
      <c r="C2193" s="224">
        <v>1</v>
      </c>
      <c r="D2193" s="224">
        <v>12</v>
      </c>
      <c r="E2193" s="224">
        <v>167</v>
      </c>
      <c r="F2193" s="232"/>
      <c r="J2193" s="202" t="s">
        <v>1833</v>
      </c>
      <c r="L2193" s="233"/>
      <c r="M2193" s="275"/>
      <c r="N2193" s="275"/>
    </row>
    <row r="2194" spans="1:19" x14ac:dyDescent="0.25">
      <c r="F2194" s="232"/>
      <c r="L2194" s="233"/>
      <c r="M2194" s="275"/>
      <c r="N2194" s="275"/>
    </row>
    <row r="2195" spans="1:19" x14ac:dyDescent="0.25">
      <c r="A2195" s="224">
        <v>607</v>
      </c>
      <c r="B2195" s="224">
        <v>12681</v>
      </c>
      <c r="C2195" s="224">
        <v>1</v>
      </c>
      <c r="D2195" s="224">
        <v>12</v>
      </c>
      <c r="E2195" s="224">
        <v>167</v>
      </c>
      <c r="F2195" s="232">
        <v>1</v>
      </c>
      <c r="J2195" s="202" t="s">
        <v>1834</v>
      </c>
      <c r="L2195" s="233" t="s">
        <v>136</v>
      </c>
      <c r="M2195" s="275">
        <v>31</v>
      </c>
      <c r="N2195" s="275"/>
    </row>
    <row r="2196" spans="1:19" x14ac:dyDescent="0.25">
      <c r="F2196" s="232"/>
      <c r="L2196" s="233"/>
      <c r="M2196" s="275"/>
      <c r="N2196" s="275"/>
    </row>
    <row r="2197" spans="1:19" x14ac:dyDescent="0.25">
      <c r="A2197" s="224">
        <v>608</v>
      </c>
      <c r="B2197" s="224">
        <v>12682</v>
      </c>
      <c r="C2197" s="224">
        <v>1</v>
      </c>
      <c r="D2197" s="224">
        <v>12</v>
      </c>
      <c r="E2197" s="224">
        <v>167</v>
      </c>
      <c r="F2197" s="232"/>
      <c r="J2197" s="202" t="s">
        <v>1835</v>
      </c>
      <c r="L2197" s="233"/>
      <c r="M2197" s="275"/>
      <c r="N2197" s="275"/>
    </row>
    <row r="2198" spans="1:19" x14ac:dyDescent="0.25">
      <c r="F2198" s="232"/>
      <c r="L2198" s="233"/>
      <c r="M2198" s="275"/>
      <c r="N2198" s="275"/>
    </row>
    <row r="2199" spans="1:19" x14ac:dyDescent="0.25">
      <c r="A2199" s="224">
        <v>609</v>
      </c>
      <c r="B2199" s="224">
        <v>12683</v>
      </c>
      <c r="C2199" s="224">
        <v>1</v>
      </c>
      <c r="D2199" s="224">
        <v>12</v>
      </c>
      <c r="E2199" s="224">
        <v>167</v>
      </c>
      <c r="F2199" s="232">
        <v>2</v>
      </c>
      <c r="J2199" s="202" t="s">
        <v>1836</v>
      </c>
      <c r="L2199" s="233" t="s">
        <v>75</v>
      </c>
      <c r="M2199" s="275">
        <v>12</v>
      </c>
      <c r="N2199" s="275"/>
    </row>
    <row r="2200" spans="1:19" x14ac:dyDescent="0.25">
      <c r="F2200" s="232"/>
      <c r="L2200" s="233"/>
      <c r="M2200" s="275"/>
      <c r="N2200" s="275"/>
    </row>
    <row r="2201" spans="1:19" x14ac:dyDescent="0.25">
      <c r="A2201" s="224">
        <v>610</v>
      </c>
      <c r="B2201" s="224">
        <v>12684</v>
      </c>
      <c r="C2201" s="224">
        <v>1</v>
      </c>
      <c r="D2201" s="224">
        <v>12</v>
      </c>
      <c r="E2201" s="224">
        <v>167</v>
      </c>
      <c r="F2201" s="232"/>
      <c r="J2201" s="202" t="s">
        <v>1837</v>
      </c>
      <c r="L2201" s="233"/>
      <c r="M2201" s="275"/>
      <c r="N2201" s="275"/>
    </row>
    <row r="2202" spans="1:19" x14ac:dyDescent="0.25">
      <c r="F2202" s="232"/>
      <c r="L2202" s="233"/>
      <c r="M2202" s="275"/>
      <c r="N2202" s="275"/>
    </row>
    <row r="2203" spans="1:19" x14ac:dyDescent="0.25">
      <c r="A2203" s="224">
        <v>611</v>
      </c>
      <c r="B2203" s="224">
        <v>12685</v>
      </c>
      <c r="C2203" s="224">
        <v>1</v>
      </c>
      <c r="D2203" s="224">
        <v>12</v>
      </c>
      <c r="E2203" s="224">
        <v>167</v>
      </c>
      <c r="F2203" s="232">
        <v>3</v>
      </c>
      <c r="J2203" s="202" t="s">
        <v>1838</v>
      </c>
      <c r="L2203" s="233" t="s">
        <v>75</v>
      </c>
      <c r="M2203" s="275">
        <v>4</v>
      </c>
      <c r="N2203" s="275"/>
      <c r="S2203" s="275"/>
    </row>
    <row r="2204" spans="1:19" x14ac:dyDescent="0.25">
      <c r="F2204" s="232"/>
      <c r="L2204" s="233"/>
      <c r="M2204" s="275"/>
      <c r="N2204" s="275"/>
    </row>
    <row r="2205" spans="1:19" x14ac:dyDescent="0.25">
      <c r="A2205" s="224">
        <v>612</v>
      </c>
      <c r="B2205" s="224">
        <v>11223</v>
      </c>
      <c r="C2205" s="224">
        <v>1</v>
      </c>
      <c r="D2205" s="224">
        <v>12</v>
      </c>
      <c r="E2205" s="224">
        <v>167</v>
      </c>
      <c r="F2205" s="232"/>
      <c r="J2205" s="205" t="s">
        <v>1839</v>
      </c>
      <c r="L2205" s="233"/>
      <c r="M2205" s="275"/>
      <c r="N2205" s="275"/>
    </row>
    <row r="2206" spans="1:19" x14ac:dyDescent="0.25">
      <c r="F2206" s="232"/>
      <c r="L2206" s="233"/>
      <c r="M2206" s="275"/>
      <c r="N2206" s="275"/>
    </row>
    <row r="2207" spans="1:19" x14ac:dyDescent="0.25">
      <c r="A2207" s="224">
        <v>613</v>
      </c>
      <c r="B2207" s="224">
        <v>11237</v>
      </c>
      <c r="C2207" s="224">
        <v>1</v>
      </c>
      <c r="D2207" s="224">
        <v>12</v>
      </c>
      <c r="E2207" s="224">
        <v>167</v>
      </c>
      <c r="F2207" s="232"/>
      <c r="J2207" s="202" t="s">
        <v>1840</v>
      </c>
      <c r="L2207" s="233"/>
      <c r="M2207" s="275"/>
      <c r="N2207" s="275"/>
    </row>
    <row r="2208" spans="1:19" x14ac:dyDescent="0.25">
      <c r="F2208" s="232"/>
      <c r="L2208" s="233"/>
      <c r="M2208" s="275"/>
      <c r="N2208" s="275"/>
    </row>
    <row r="2209" spans="1:16" x14ac:dyDescent="0.25">
      <c r="A2209" s="224">
        <v>614</v>
      </c>
      <c r="B2209" s="224">
        <v>11239</v>
      </c>
      <c r="C2209" s="224">
        <v>1</v>
      </c>
      <c r="D2209" s="224">
        <v>12</v>
      </c>
      <c r="E2209" s="224">
        <v>167</v>
      </c>
      <c r="F2209" s="232">
        <v>4</v>
      </c>
      <c r="J2209" s="202" t="s">
        <v>1841</v>
      </c>
      <c r="L2209" s="233" t="s">
        <v>75</v>
      </c>
      <c r="M2209" s="275">
        <v>1</v>
      </c>
      <c r="N2209" s="275"/>
    </row>
    <row r="2210" spans="1:16" x14ac:dyDescent="0.25">
      <c r="F2210" s="232"/>
      <c r="L2210" s="233"/>
      <c r="M2210" s="275"/>
      <c r="N2210" s="275"/>
    </row>
    <row r="2211" spans="1:16" x14ac:dyDescent="0.25">
      <c r="F2211" s="232"/>
      <c r="L2211" s="233"/>
      <c r="M2211" s="275"/>
      <c r="N2211" s="275"/>
    </row>
    <row r="2212" spans="1:16" s="242" customFormat="1" x14ac:dyDescent="0.25">
      <c r="A2212" s="236"/>
      <c r="B2212" s="236"/>
      <c r="C2212" s="236"/>
      <c r="D2212" s="236"/>
      <c r="E2212" s="236"/>
      <c r="F2212" s="237"/>
      <c r="G2212" s="238"/>
      <c r="H2212" s="238"/>
      <c r="I2212" s="238"/>
      <c r="J2212" s="211" t="s">
        <v>2132</v>
      </c>
      <c r="K2212" s="239"/>
      <c r="L2212" s="228"/>
      <c r="M2212" s="300"/>
      <c r="N2212" s="300"/>
      <c r="O2212" s="240"/>
      <c r="P2212" s="322"/>
    </row>
    <row r="2215" spans="1:16" x14ac:dyDescent="0.25">
      <c r="F2215" s="225"/>
      <c r="G2215" s="226"/>
      <c r="H2215" s="226"/>
      <c r="I2215" s="227"/>
      <c r="J2215" s="206"/>
      <c r="K2215" s="226"/>
      <c r="L2215" s="228"/>
      <c r="M2215" s="314"/>
      <c r="N2215" s="300"/>
      <c r="O2215" s="229"/>
      <c r="P2215" s="320"/>
    </row>
    <row r="2216" spans="1:16" ht="45" x14ac:dyDescent="0.25">
      <c r="A2216" s="224">
        <v>615</v>
      </c>
      <c r="B2216" s="224">
        <v>11245</v>
      </c>
      <c r="C2216" s="224">
        <v>1</v>
      </c>
      <c r="D2216" s="224">
        <v>12</v>
      </c>
      <c r="E2216" s="224">
        <v>168</v>
      </c>
      <c r="F2216" s="232">
        <v>5</v>
      </c>
      <c r="J2216" s="202" t="s">
        <v>1842</v>
      </c>
      <c r="L2216" s="233" t="s">
        <v>75</v>
      </c>
      <c r="M2216" s="275">
        <v>1</v>
      </c>
      <c r="N2216" s="275"/>
    </row>
    <row r="2217" spans="1:16" x14ac:dyDescent="0.25">
      <c r="F2217" s="232"/>
      <c r="L2217" s="233"/>
      <c r="M2217" s="275"/>
      <c r="N2217" s="275"/>
    </row>
    <row r="2218" spans="1:16" x14ac:dyDescent="0.25">
      <c r="A2218" s="224">
        <v>616</v>
      </c>
      <c r="B2218" s="224">
        <v>12539</v>
      </c>
      <c r="C2218" s="224">
        <v>1</v>
      </c>
      <c r="D2218" s="224">
        <v>12</v>
      </c>
      <c r="E2218" s="224">
        <v>168</v>
      </c>
      <c r="F2218" s="232"/>
      <c r="J2218" s="202" t="s">
        <v>1843</v>
      </c>
      <c r="L2218" s="233"/>
      <c r="M2218" s="275"/>
      <c r="N2218" s="275"/>
    </row>
    <row r="2219" spans="1:16" x14ac:dyDescent="0.25">
      <c r="F2219" s="232"/>
      <c r="L2219" s="233"/>
      <c r="M2219" s="275"/>
      <c r="N2219" s="275"/>
    </row>
    <row r="2220" spans="1:16" ht="30" x14ac:dyDescent="0.25">
      <c r="A2220" s="224">
        <v>617</v>
      </c>
      <c r="B2220" s="224">
        <v>12540</v>
      </c>
      <c r="C2220" s="224">
        <v>1</v>
      </c>
      <c r="D2220" s="224">
        <v>12</v>
      </c>
      <c r="E2220" s="224">
        <v>168</v>
      </c>
      <c r="F2220" s="232">
        <v>6</v>
      </c>
      <c r="J2220" s="202" t="s">
        <v>1844</v>
      </c>
      <c r="L2220" s="233" t="s">
        <v>75</v>
      </c>
      <c r="M2220" s="275">
        <v>1</v>
      </c>
      <c r="N2220" s="275"/>
    </row>
    <row r="2221" spans="1:16" x14ac:dyDescent="0.25">
      <c r="F2221" s="232"/>
      <c r="L2221" s="233"/>
      <c r="M2221" s="275"/>
      <c r="N2221" s="275"/>
    </row>
    <row r="2222" spans="1:16" x14ac:dyDescent="0.25">
      <c r="A2222" s="224">
        <v>618</v>
      </c>
      <c r="B2222" s="224">
        <v>11257</v>
      </c>
      <c r="C2222" s="224">
        <v>1</v>
      </c>
      <c r="D2222" s="224">
        <v>12</v>
      </c>
      <c r="E2222" s="224">
        <v>168</v>
      </c>
      <c r="F2222" s="232"/>
      <c r="J2222" s="205" t="s">
        <v>1845</v>
      </c>
      <c r="L2222" s="233"/>
      <c r="M2222" s="275"/>
      <c r="N2222" s="275"/>
    </row>
    <row r="2223" spans="1:16" x14ac:dyDescent="0.25">
      <c r="F2223" s="232"/>
      <c r="L2223" s="233"/>
      <c r="M2223" s="275"/>
      <c r="N2223" s="275"/>
    </row>
    <row r="2224" spans="1:16" x14ac:dyDescent="0.25">
      <c r="A2224" s="224">
        <v>619</v>
      </c>
      <c r="B2224" s="224">
        <v>11417</v>
      </c>
      <c r="C2224" s="224">
        <v>1</v>
      </c>
      <c r="D2224" s="224">
        <v>12</v>
      </c>
      <c r="E2224" s="224">
        <v>168</v>
      </c>
      <c r="F2224" s="232"/>
      <c r="J2224" s="202" t="s">
        <v>1846</v>
      </c>
      <c r="L2224" s="233"/>
      <c r="M2224" s="275"/>
      <c r="N2224" s="275"/>
    </row>
    <row r="2225" spans="1:14" x14ac:dyDescent="0.25">
      <c r="F2225" s="232"/>
      <c r="L2225" s="233"/>
      <c r="M2225" s="275"/>
      <c r="N2225" s="275"/>
    </row>
    <row r="2226" spans="1:14" ht="30" x14ac:dyDescent="0.25">
      <c r="A2226" s="224">
        <v>620</v>
      </c>
      <c r="B2226" s="224">
        <v>11422</v>
      </c>
      <c r="C2226" s="224">
        <v>1</v>
      </c>
      <c r="D2226" s="224">
        <v>12</v>
      </c>
      <c r="E2226" s="224">
        <v>168</v>
      </c>
      <c r="F2226" s="232">
        <v>7</v>
      </c>
      <c r="J2226" s="202" t="s">
        <v>1847</v>
      </c>
      <c r="L2226" s="233" t="s">
        <v>75</v>
      </c>
      <c r="M2226" s="275">
        <v>1</v>
      </c>
      <c r="N2226" s="275"/>
    </row>
    <row r="2227" spans="1:14" x14ac:dyDescent="0.25">
      <c r="F2227" s="232"/>
      <c r="L2227" s="233"/>
      <c r="M2227" s="275"/>
      <c r="N2227" s="275"/>
    </row>
    <row r="2228" spans="1:14" x14ac:dyDescent="0.25">
      <c r="A2228" s="224">
        <v>621</v>
      </c>
      <c r="B2228" s="224">
        <v>11263</v>
      </c>
      <c r="C2228" s="224">
        <v>1</v>
      </c>
      <c r="D2228" s="224">
        <v>12</v>
      </c>
      <c r="E2228" s="224">
        <v>168</v>
      </c>
      <c r="F2228" s="232"/>
      <c r="J2228" s="202" t="s">
        <v>1848</v>
      </c>
      <c r="L2228" s="233"/>
      <c r="M2228" s="275"/>
      <c r="N2228" s="275"/>
    </row>
    <row r="2229" spans="1:14" x14ac:dyDescent="0.25">
      <c r="F2229" s="232"/>
      <c r="L2229" s="233"/>
      <c r="M2229" s="275"/>
      <c r="N2229" s="275"/>
    </row>
    <row r="2230" spans="1:14" x14ac:dyDescent="0.25">
      <c r="A2230" s="224">
        <v>622</v>
      </c>
      <c r="B2230" s="224">
        <v>11274</v>
      </c>
      <c r="C2230" s="224">
        <v>1</v>
      </c>
      <c r="D2230" s="224">
        <v>12</v>
      </c>
      <c r="E2230" s="224">
        <v>168</v>
      </c>
      <c r="F2230" s="232"/>
      <c r="J2230" s="202" t="s">
        <v>1849</v>
      </c>
      <c r="L2230" s="233"/>
      <c r="M2230" s="275"/>
      <c r="N2230" s="275"/>
    </row>
    <row r="2231" spans="1:14" x14ac:dyDescent="0.25">
      <c r="F2231" s="232"/>
      <c r="L2231" s="233"/>
      <c r="M2231" s="275"/>
      <c r="N2231" s="275"/>
    </row>
    <row r="2232" spans="1:14" ht="30" x14ac:dyDescent="0.25">
      <c r="A2232" s="224">
        <v>623</v>
      </c>
      <c r="B2232" s="224">
        <v>11421</v>
      </c>
      <c r="C2232" s="224">
        <v>1</v>
      </c>
      <c r="D2232" s="224">
        <v>12</v>
      </c>
      <c r="E2232" s="224">
        <v>168</v>
      </c>
      <c r="F2232" s="232">
        <v>8</v>
      </c>
      <c r="G2232" s="231" t="s">
        <v>1850</v>
      </c>
      <c r="J2232" s="202" t="s">
        <v>1851</v>
      </c>
      <c r="L2232" s="233" t="s">
        <v>75</v>
      </c>
      <c r="M2232" s="275">
        <v>1</v>
      </c>
      <c r="N2232" s="275"/>
    </row>
    <row r="2233" spans="1:14" x14ac:dyDescent="0.25">
      <c r="F2233" s="232"/>
      <c r="L2233" s="233"/>
      <c r="M2233" s="275"/>
      <c r="N2233" s="275"/>
    </row>
    <row r="2234" spans="1:14" ht="30" x14ac:dyDescent="0.25">
      <c r="A2234" s="224">
        <v>624</v>
      </c>
      <c r="B2234" s="224">
        <v>12542</v>
      </c>
      <c r="C2234" s="224">
        <v>1</v>
      </c>
      <c r="D2234" s="224">
        <v>12</v>
      </c>
      <c r="E2234" s="224">
        <v>168</v>
      </c>
      <c r="F2234" s="232">
        <v>9</v>
      </c>
      <c r="J2234" s="202" t="s">
        <v>1852</v>
      </c>
      <c r="L2234" s="233" t="s">
        <v>75</v>
      </c>
      <c r="M2234" s="275">
        <v>1</v>
      </c>
      <c r="N2234" s="275"/>
    </row>
    <row r="2235" spans="1:14" x14ac:dyDescent="0.25">
      <c r="F2235" s="232"/>
      <c r="L2235" s="233"/>
      <c r="M2235" s="275"/>
      <c r="N2235" s="275"/>
    </row>
    <row r="2236" spans="1:14" x14ac:dyDescent="0.25">
      <c r="A2236" s="224">
        <v>625</v>
      </c>
      <c r="B2236" s="224">
        <v>11282</v>
      </c>
      <c r="C2236" s="224">
        <v>1</v>
      </c>
      <c r="D2236" s="224">
        <v>12</v>
      </c>
      <c r="E2236" s="224">
        <v>168</v>
      </c>
      <c r="F2236" s="232"/>
      <c r="J2236" s="205" t="s">
        <v>1853</v>
      </c>
      <c r="L2236" s="233"/>
      <c r="M2236" s="275"/>
      <c r="N2236" s="275"/>
    </row>
    <row r="2237" spans="1:14" x14ac:dyDescent="0.25">
      <c r="F2237" s="232"/>
      <c r="L2237" s="233"/>
      <c r="M2237" s="275"/>
      <c r="N2237" s="275"/>
    </row>
    <row r="2238" spans="1:14" x14ac:dyDescent="0.25">
      <c r="A2238" s="224">
        <v>626</v>
      </c>
      <c r="B2238" s="224">
        <v>11430</v>
      </c>
      <c r="C2238" s="224">
        <v>1</v>
      </c>
      <c r="D2238" s="224">
        <v>12</v>
      </c>
      <c r="E2238" s="224">
        <v>168</v>
      </c>
      <c r="F2238" s="232"/>
      <c r="J2238" s="202" t="s">
        <v>1849</v>
      </c>
      <c r="L2238" s="233"/>
      <c r="M2238" s="275"/>
      <c r="N2238" s="275"/>
    </row>
    <row r="2239" spans="1:14" x14ac:dyDescent="0.25">
      <c r="F2239" s="232"/>
      <c r="L2239" s="233"/>
      <c r="M2239" s="275"/>
      <c r="N2239" s="275"/>
    </row>
    <row r="2240" spans="1:14" ht="45" x14ac:dyDescent="0.25">
      <c r="A2240" s="224">
        <v>627</v>
      </c>
      <c r="B2240" s="224">
        <v>11424</v>
      </c>
      <c r="C2240" s="224">
        <v>1</v>
      </c>
      <c r="D2240" s="224">
        <v>12</v>
      </c>
      <c r="E2240" s="224">
        <v>168</v>
      </c>
      <c r="F2240" s="232">
        <v>10</v>
      </c>
      <c r="J2240" s="202" t="s">
        <v>1854</v>
      </c>
      <c r="L2240" s="233" t="s">
        <v>75</v>
      </c>
      <c r="M2240" s="275">
        <v>2</v>
      </c>
      <c r="N2240" s="275"/>
    </row>
    <row r="2241" spans="1:16" x14ac:dyDescent="0.25">
      <c r="F2241" s="232"/>
      <c r="L2241" s="233"/>
      <c r="M2241" s="275"/>
      <c r="N2241" s="275"/>
    </row>
    <row r="2242" spans="1:16" ht="30" x14ac:dyDescent="0.25">
      <c r="A2242" s="224">
        <v>628</v>
      </c>
      <c r="B2242" s="224">
        <v>11426</v>
      </c>
      <c r="C2242" s="224">
        <v>1</v>
      </c>
      <c r="D2242" s="224">
        <v>12</v>
      </c>
      <c r="E2242" s="224">
        <v>168</v>
      </c>
      <c r="F2242" s="232">
        <v>11</v>
      </c>
      <c r="G2242" s="231" t="s">
        <v>1855</v>
      </c>
      <c r="J2242" s="202" t="s">
        <v>1856</v>
      </c>
      <c r="L2242" s="233" t="s">
        <v>75</v>
      </c>
      <c r="M2242" s="275">
        <v>1</v>
      </c>
      <c r="N2242" s="275"/>
    </row>
    <row r="2243" spans="1:16" x14ac:dyDescent="0.25">
      <c r="F2243" s="232"/>
      <c r="L2243" s="233"/>
      <c r="M2243" s="275"/>
      <c r="N2243" s="275"/>
    </row>
    <row r="2244" spans="1:16" x14ac:dyDescent="0.25">
      <c r="A2244" s="224">
        <v>629</v>
      </c>
      <c r="B2244" s="224">
        <v>11429</v>
      </c>
      <c r="C2244" s="224">
        <v>1</v>
      </c>
      <c r="D2244" s="224">
        <v>12</v>
      </c>
      <c r="E2244" s="224">
        <v>168</v>
      </c>
      <c r="F2244" s="232">
        <v>12</v>
      </c>
      <c r="J2244" s="202" t="s">
        <v>1857</v>
      </c>
      <c r="L2244" s="233" t="s">
        <v>75</v>
      </c>
      <c r="M2244" s="275">
        <v>1</v>
      </c>
      <c r="N2244" s="275"/>
    </row>
    <row r="2245" spans="1:16" x14ac:dyDescent="0.25">
      <c r="F2245" s="232"/>
      <c r="L2245" s="233"/>
      <c r="M2245" s="275"/>
      <c r="N2245" s="275"/>
    </row>
    <row r="2246" spans="1:16" ht="30" x14ac:dyDescent="0.25">
      <c r="A2246" s="224">
        <v>630</v>
      </c>
      <c r="B2246" s="224">
        <v>11427</v>
      </c>
      <c r="C2246" s="224">
        <v>1</v>
      </c>
      <c r="D2246" s="224">
        <v>12</v>
      </c>
      <c r="E2246" s="224">
        <v>168</v>
      </c>
      <c r="F2246" s="232">
        <v>13</v>
      </c>
      <c r="G2246" s="231" t="s">
        <v>1858</v>
      </c>
      <c r="J2246" s="202" t="s">
        <v>1859</v>
      </c>
      <c r="L2246" s="233" t="s">
        <v>75</v>
      </c>
      <c r="M2246" s="275">
        <v>2</v>
      </c>
      <c r="N2246" s="275"/>
    </row>
    <row r="2247" spans="1:16" x14ac:dyDescent="0.25">
      <c r="F2247" s="232"/>
      <c r="L2247" s="233"/>
      <c r="M2247" s="275"/>
      <c r="N2247" s="275"/>
    </row>
    <row r="2248" spans="1:16" ht="30" x14ac:dyDescent="0.25">
      <c r="A2248" s="224">
        <v>631</v>
      </c>
      <c r="B2248" s="224">
        <v>12541</v>
      </c>
      <c r="C2248" s="224">
        <v>1</v>
      </c>
      <c r="D2248" s="224">
        <v>12</v>
      </c>
      <c r="E2248" s="224">
        <v>168</v>
      </c>
      <c r="F2248" s="232">
        <v>14</v>
      </c>
      <c r="J2248" s="202" t="s">
        <v>1860</v>
      </c>
      <c r="L2248" s="233" t="s">
        <v>75</v>
      </c>
      <c r="M2248" s="275">
        <v>1</v>
      </c>
      <c r="N2248" s="275"/>
    </row>
    <row r="2249" spans="1:16" x14ac:dyDescent="0.25">
      <c r="F2249" s="232"/>
      <c r="L2249" s="233"/>
      <c r="M2249" s="275"/>
      <c r="N2249" s="275"/>
    </row>
    <row r="2250" spans="1:16" x14ac:dyDescent="0.25">
      <c r="A2250" s="224">
        <v>632</v>
      </c>
      <c r="B2250" s="224">
        <v>11428</v>
      </c>
      <c r="C2250" s="224">
        <v>1</v>
      </c>
      <c r="D2250" s="224">
        <v>12</v>
      </c>
      <c r="E2250" s="224">
        <v>168</v>
      </c>
      <c r="F2250" s="232">
        <v>15</v>
      </c>
      <c r="J2250" s="202" t="s">
        <v>1861</v>
      </c>
      <c r="L2250" s="233" t="s">
        <v>75</v>
      </c>
      <c r="M2250" s="275">
        <v>2</v>
      </c>
      <c r="N2250" s="275"/>
    </row>
    <row r="2251" spans="1:16" x14ac:dyDescent="0.25">
      <c r="F2251" s="232"/>
      <c r="L2251" s="233"/>
      <c r="M2251" s="275"/>
      <c r="N2251" s="275"/>
    </row>
    <row r="2252" spans="1:16" s="242" customFormat="1" x14ac:dyDescent="0.25">
      <c r="A2252" s="236"/>
      <c r="B2252" s="236"/>
      <c r="C2252" s="236"/>
      <c r="D2252" s="236"/>
      <c r="E2252" s="236"/>
      <c r="F2252" s="237"/>
      <c r="G2252" s="238"/>
      <c r="H2252" s="238"/>
      <c r="I2252" s="238"/>
      <c r="J2252" s="211" t="s">
        <v>2132</v>
      </c>
      <c r="K2252" s="239"/>
      <c r="L2252" s="228"/>
      <c r="M2252" s="300"/>
      <c r="N2252" s="300"/>
      <c r="O2252" s="240"/>
      <c r="P2252" s="322"/>
    </row>
    <row r="2253" spans="1:16" s="242" customFormat="1" ht="14.25" customHeight="1" x14ac:dyDescent="0.25">
      <c r="A2253" s="236"/>
      <c r="B2253" s="236"/>
      <c r="C2253" s="236"/>
      <c r="D2253" s="236"/>
      <c r="E2253" s="236"/>
      <c r="F2253" s="247"/>
      <c r="J2253" s="207"/>
      <c r="L2253" s="248"/>
      <c r="M2253" s="302"/>
      <c r="N2253" s="302"/>
      <c r="O2253" s="240"/>
      <c r="P2253" s="322"/>
    </row>
    <row r="2254" spans="1:16" x14ac:dyDescent="0.25">
      <c r="F2254" s="225"/>
      <c r="G2254" s="226"/>
      <c r="H2254" s="226"/>
      <c r="I2254" s="227"/>
      <c r="J2254" s="206"/>
      <c r="K2254" s="226"/>
      <c r="L2254" s="228"/>
      <c r="M2254" s="314"/>
      <c r="N2254" s="300"/>
      <c r="O2254" s="229"/>
      <c r="P2254" s="320"/>
    </row>
    <row r="2255" spans="1:16" x14ac:dyDescent="0.25">
      <c r="A2255" s="224">
        <v>633</v>
      </c>
      <c r="B2255" s="224">
        <v>11325</v>
      </c>
      <c r="C2255" s="224">
        <v>1</v>
      </c>
      <c r="D2255" s="224">
        <v>12</v>
      </c>
      <c r="E2255" s="224">
        <v>168</v>
      </c>
      <c r="F2255" s="232"/>
      <c r="J2255" s="205" t="s">
        <v>1862</v>
      </c>
      <c r="L2255" s="233"/>
      <c r="M2255" s="275"/>
      <c r="N2255" s="275"/>
    </row>
    <row r="2256" spans="1:16" x14ac:dyDescent="0.25">
      <c r="F2256" s="232"/>
      <c r="L2256" s="233"/>
      <c r="M2256" s="275"/>
      <c r="N2256" s="275"/>
    </row>
    <row r="2257" spans="1:19" x14ac:dyDescent="0.25">
      <c r="A2257" s="224">
        <v>634</v>
      </c>
      <c r="B2257" s="224">
        <v>11326</v>
      </c>
      <c r="C2257" s="224">
        <v>1</v>
      </c>
      <c r="D2257" s="224">
        <v>12</v>
      </c>
      <c r="E2257" s="224">
        <v>169</v>
      </c>
      <c r="F2257" s="232"/>
      <c r="J2257" s="202" t="s">
        <v>1863</v>
      </c>
      <c r="L2257" s="233"/>
      <c r="M2257" s="275"/>
      <c r="N2257" s="275"/>
    </row>
    <row r="2258" spans="1:19" x14ac:dyDescent="0.25">
      <c r="F2258" s="232"/>
      <c r="L2258" s="233"/>
      <c r="M2258" s="275"/>
      <c r="N2258" s="275"/>
    </row>
    <row r="2259" spans="1:19" x14ac:dyDescent="0.25">
      <c r="A2259" s="224">
        <v>635</v>
      </c>
      <c r="B2259" s="224">
        <v>11327</v>
      </c>
      <c r="C2259" s="224">
        <v>1</v>
      </c>
      <c r="D2259" s="224">
        <v>12</v>
      </c>
      <c r="E2259" s="224">
        <v>169</v>
      </c>
      <c r="F2259" s="232">
        <v>16</v>
      </c>
      <c r="J2259" s="202" t="s">
        <v>1864</v>
      </c>
      <c r="L2259" s="233" t="s">
        <v>136</v>
      </c>
      <c r="M2259" s="275">
        <v>5</v>
      </c>
      <c r="N2259" s="275"/>
      <c r="S2259" s="275"/>
    </row>
    <row r="2260" spans="1:19" x14ac:dyDescent="0.25">
      <c r="F2260" s="232"/>
      <c r="L2260" s="233"/>
      <c r="M2260" s="275"/>
      <c r="N2260" s="275"/>
    </row>
    <row r="2261" spans="1:19" ht="30" x14ac:dyDescent="0.25">
      <c r="A2261" s="224">
        <v>636</v>
      </c>
      <c r="B2261" s="224">
        <v>12587</v>
      </c>
      <c r="C2261" s="224">
        <v>1</v>
      </c>
      <c r="D2261" s="224">
        <v>12</v>
      </c>
      <c r="E2261" s="224">
        <v>169</v>
      </c>
      <c r="F2261" s="232">
        <v>17</v>
      </c>
      <c r="J2261" s="202" t="s">
        <v>1865</v>
      </c>
      <c r="L2261" s="233" t="s">
        <v>136</v>
      </c>
      <c r="M2261" s="275">
        <v>2</v>
      </c>
      <c r="N2261" s="275"/>
    </row>
    <row r="2262" spans="1:19" x14ac:dyDescent="0.25">
      <c r="F2262" s="232"/>
      <c r="L2262" s="233"/>
      <c r="M2262" s="275"/>
      <c r="N2262" s="275"/>
    </row>
    <row r="2263" spans="1:19" x14ac:dyDescent="0.25">
      <c r="A2263" s="224">
        <v>637</v>
      </c>
      <c r="B2263" s="224">
        <v>11431</v>
      </c>
      <c r="C2263" s="224">
        <v>1</v>
      </c>
      <c r="D2263" s="224">
        <v>12</v>
      </c>
      <c r="E2263" s="224">
        <v>169</v>
      </c>
      <c r="F2263" s="232">
        <v>18</v>
      </c>
      <c r="J2263" s="202" t="s">
        <v>1834</v>
      </c>
      <c r="L2263" s="233" t="s">
        <v>136</v>
      </c>
      <c r="M2263" s="275">
        <v>1</v>
      </c>
      <c r="N2263" s="275"/>
    </row>
    <row r="2264" spans="1:19" x14ac:dyDescent="0.25">
      <c r="F2264" s="232"/>
      <c r="L2264" s="233"/>
      <c r="M2264" s="275"/>
      <c r="N2264" s="275"/>
    </row>
    <row r="2265" spans="1:19" x14ac:dyDescent="0.25">
      <c r="A2265" s="224">
        <v>638</v>
      </c>
      <c r="B2265" s="224">
        <v>11331</v>
      </c>
      <c r="C2265" s="224">
        <v>1</v>
      </c>
      <c r="D2265" s="224">
        <v>12</v>
      </c>
      <c r="E2265" s="224">
        <v>169</v>
      </c>
      <c r="F2265" s="232"/>
      <c r="J2265" s="202" t="s">
        <v>1866</v>
      </c>
      <c r="L2265" s="233"/>
      <c r="M2265" s="275"/>
      <c r="N2265" s="275"/>
    </row>
    <row r="2266" spans="1:19" x14ac:dyDescent="0.25">
      <c r="F2266" s="232"/>
      <c r="L2266" s="233"/>
      <c r="M2266" s="275"/>
      <c r="N2266" s="275"/>
    </row>
    <row r="2267" spans="1:19" x14ac:dyDescent="0.25">
      <c r="A2267" s="224">
        <v>639</v>
      </c>
      <c r="B2267" s="224">
        <v>11336</v>
      </c>
      <c r="C2267" s="224">
        <v>1</v>
      </c>
      <c r="D2267" s="224">
        <v>12</v>
      </c>
      <c r="E2267" s="224">
        <v>169</v>
      </c>
      <c r="F2267" s="232">
        <v>19</v>
      </c>
      <c r="J2267" s="202" t="s">
        <v>1867</v>
      </c>
      <c r="L2267" s="233" t="s">
        <v>75</v>
      </c>
      <c r="M2267" s="275">
        <v>1</v>
      </c>
      <c r="N2267" s="275"/>
    </row>
    <row r="2268" spans="1:19" x14ac:dyDescent="0.25">
      <c r="F2268" s="232"/>
      <c r="L2268" s="233"/>
      <c r="M2268" s="275"/>
      <c r="N2268" s="275"/>
    </row>
    <row r="2269" spans="1:19" x14ac:dyDescent="0.25">
      <c r="A2269" s="224">
        <v>640</v>
      </c>
      <c r="B2269" s="224">
        <v>11337</v>
      </c>
      <c r="C2269" s="224">
        <v>1</v>
      </c>
      <c r="D2269" s="224">
        <v>12</v>
      </c>
      <c r="E2269" s="224">
        <v>169</v>
      </c>
      <c r="F2269" s="232">
        <v>20</v>
      </c>
      <c r="J2269" s="202" t="s">
        <v>1868</v>
      </c>
      <c r="L2269" s="233" t="s">
        <v>75</v>
      </c>
      <c r="M2269" s="275">
        <v>2</v>
      </c>
      <c r="N2269" s="275"/>
    </row>
    <row r="2270" spans="1:19" x14ac:dyDescent="0.25">
      <c r="F2270" s="232"/>
      <c r="L2270" s="233"/>
      <c r="M2270" s="275"/>
      <c r="N2270" s="275"/>
    </row>
    <row r="2271" spans="1:19" x14ac:dyDescent="0.25">
      <c r="A2271" s="224">
        <v>641</v>
      </c>
      <c r="B2271" s="224">
        <v>11432</v>
      </c>
      <c r="C2271" s="224">
        <v>1</v>
      </c>
      <c r="D2271" s="224">
        <v>12</v>
      </c>
      <c r="E2271" s="224">
        <v>169</v>
      </c>
      <c r="F2271" s="232">
        <v>21</v>
      </c>
      <c r="J2271" s="202" t="s">
        <v>1836</v>
      </c>
      <c r="L2271" s="233" t="s">
        <v>75</v>
      </c>
      <c r="M2271" s="275">
        <v>1</v>
      </c>
      <c r="N2271" s="275"/>
    </row>
    <row r="2272" spans="1:19" x14ac:dyDescent="0.25">
      <c r="F2272" s="232"/>
      <c r="L2272" s="233"/>
      <c r="M2272" s="275"/>
      <c r="N2272" s="275"/>
    </row>
    <row r="2273" spans="1:14" x14ac:dyDescent="0.25">
      <c r="A2273" s="224">
        <v>642</v>
      </c>
      <c r="B2273" s="224">
        <v>11344</v>
      </c>
      <c r="C2273" s="224">
        <v>1</v>
      </c>
      <c r="D2273" s="224">
        <v>12</v>
      </c>
      <c r="E2273" s="224">
        <v>169</v>
      </c>
      <c r="F2273" s="232">
        <v>22</v>
      </c>
      <c r="J2273" s="202" t="s">
        <v>1869</v>
      </c>
      <c r="L2273" s="233" t="s">
        <v>75</v>
      </c>
      <c r="M2273" s="275">
        <v>6</v>
      </c>
      <c r="N2273" s="275"/>
    </row>
    <row r="2274" spans="1:14" x14ac:dyDescent="0.25">
      <c r="F2274" s="232"/>
      <c r="L2274" s="233"/>
      <c r="M2274" s="275"/>
      <c r="N2274" s="275"/>
    </row>
    <row r="2275" spans="1:14" x14ac:dyDescent="0.25">
      <c r="A2275" s="224">
        <v>643</v>
      </c>
      <c r="B2275" s="224">
        <v>11346</v>
      </c>
      <c r="C2275" s="224">
        <v>1</v>
      </c>
      <c r="D2275" s="224">
        <v>12</v>
      </c>
      <c r="E2275" s="224">
        <v>169</v>
      </c>
      <c r="F2275" s="232">
        <v>23</v>
      </c>
      <c r="J2275" s="202" t="s">
        <v>1870</v>
      </c>
      <c r="L2275" s="233" t="s">
        <v>75</v>
      </c>
      <c r="M2275" s="275">
        <v>1</v>
      </c>
      <c r="N2275" s="275"/>
    </row>
    <row r="2276" spans="1:14" x14ac:dyDescent="0.25">
      <c r="F2276" s="232"/>
      <c r="L2276" s="233"/>
      <c r="M2276" s="275"/>
      <c r="N2276" s="275"/>
    </row>
    <row r="2277" spans="1:14" x14ac:dyDescent="0.25">
      <c r="A2277" s="224">
        <v>644</v>
      </c>
      <c r="B2277" s="224">
        <v>12588</v>
      </c>
      <c r="C2277" s="224">
        <v>1</v>
      </c>
      <c r="D2277" s="224">
        <v>12</v>
      </c>
      <c r="E2277" s="224">
        <v>169</v>
      </c>
      <c r="F2277" s="232">
        <v>24</v>
      </c>
      <c r="J2277" s="202" t="s">
        <v>1871</v>
      </c>
      <c r="L2277" s="233" t="s">
        <v>75</v>
      </c>
      <c r="M2277" s="275">
        <v>1</v>
      </c>
      <c r="N2277" s="275"/>
    </row>
    <row r="2278" spans="1:14" x14ac:dyDescent="0.25">
      <c r="F2278" s="232"/>
      <c r="L2278" s="233"/>
      <c r="M2278" s="275"/>
      <c r="N2278" s="275"/>
    </row>
    <row r="2279" spans="1:14" x14ac:dyDescent="0.25">
      <c r="A2279" s="224">
        <v>645</v>
      </c>
      <c r="B2279" s="224">
        <v>11433</v>
      </c>
      <c r="C2279" s="224">
        <v>1</v>
      </c>
      <c r="D2279" s="224">
        <v>12</v>
      </c>
      <c r="E2279" s="224">
        <v>169</v>
      </c>
      <c r="F2279" s="232">
        <v>25</v>
      </c>
      <c r="J2279" s="202" t="s">
        <v>1872</v>
      </c>
      <c r="L2279" s="233" t="s">
        <v>75</v>
      </c>
      <c r="M2279" s="275">
        <v>1</v>
      </c>
      <c r="N2279" s="275"/>
    </row>
    <row r="2280" spans="1:14" x14ac:dyDescent="0.25">
      <c r="F2280" s="232"/>
      <c r="L2280" s="233"/>
      <c r="M2280" s="275"/>
      <c r="N2280" s="275"/>
    </row>
    <row r="2281" spans="1:14" x14ac:dyDescent="0.25">
      <c r="A2281" s="224">
        <v>646</v>
      </c>
      <c r="B2281" s="224">
        <v>11396</v>
      </c>
      <c r="C2281" s="224">
        <v>1</v>
      </c>
      <c r="D2281" s="224">
        <v>12</v>
      </c>
      <c r="E2281" s="224">
        <v>169</v>
      </c>
      <c r="F2281" s="232"/>
      <c r="J2281" s="202" t="s">
        <v>1830</v>
      </c>
      <c r="L2281" s="233"/>
      <c r="M2281" s="275"/>
      <c r="N2281" s="275"/>
    </row>
    <row r="2282" spans="1:14" x14ac:dyDescent="0.25">
      <c r="F2282" s="232"/>
      <c r="L2282" s="233"/>
      <c r="M2282" s="275"/>
      <c r="N2282" s="275"/>
    </row>
    <row r="2283" spans="1:14" x14ac:dyDescent="0.25">
      <c r="A2283" s="224">
        <v>647</v>
      </c>
      <c r="B2283" s="224">
        <v>11397</v>
      </c>
      <c r="C2283" s="224">
        <v>1</v>
      </c>
      <c r="D2283" s="224">
        <v>12</v>
      </c>
      <c r="E2283" s="224">
        <v>169</v>
      </c>
      <c r="F2283" s="232">
        <v>26</v>
      </c>
      <c r="J2283" s="202" t="s">
        <v>1873</v>
      </c>
      <c r="L2283" s="233" t="s">
        <v>1350</v>
      </c>
      <c r="M2283" s="275">
        <v>1</v>
      </c>
      <c r="N2283" s="275"/>
    </row>
    <row r="2284" spans="1:14" x14ac:dyDescent="0.25">
      <c r="F2284" s="232"/>
      <c r="L2284" s="233"/>
      <c r="M2284" s="275"/>
      <c r="N2284" s="275"/>
    </row>
    <row r="2285" spans="1:14" x14ac:dyDescent="0.25">
      <c r="A2285" s="224">
        <v>648</v>
      </c>
      <c r="B2285" s="224">
        <v>11398</v>
      </c>
      <c r="C2285" s="224">
        <v>1</v>
      </c>
      <c r="D2285" s="224">
        <v>12</v>
      </c>
      <c r="E2285" s="224">
        <v>169</v>
      </c>
      <c r="F2285" s="232"/>
      <c r="J2285" s="205" t="s">
        <v>1874</v>
      </c>
      <c r="L2285" s="233"/>
      <c r="M2285" s="275"/>
      <c r="N2285" s="275"/>
    </row>
    <row r="2286" spans="1:14" x14ac:dyDescent="0.25">
      <c r="F2286" s="232"/>
      <c r="L2286" s="233"/>
      <c r="M2286" s="275"/>
      <c r="N2286" s="275"/>
    </row>
    <row r="2287" spans="1:14" x14ac:dyDescent="0.25">
      <c r="A2287" s="224">
        <v>649</v>
      </c>
      <c r="B2287" s="224">
        <v>11399</v>
      </c>
      <c r="C2287" s="224">
        <v>1</v>
      </c>
      <c r="D2287" s="224">
        <v>12</v>
      </c>
      <c r="E2287" s="224">
        <v>169</v>
      </c>
      <c r="F2287" s="232"/>
      <c r="J2287" s="202" t="s">
        <v>1875</v>
      </c>
      <c r="L2287" s="233"/>
      <c r="M2287" s="275"/>
      <c r="N2287" s="275"/>
    </row>
    <row r="2288" spans="1:14" x14ac:dyDescent="0.25">
      <c r="F2288" s="232"/>
      <c r="L2288" s="233"/>
      <c r="M2288" s="275"/>
      <c r="N2288" s="275"/>
    </row>
    <row r="2289" spans="1:16" x14ac:dyDescent="0.25">
      <c r="A2289" s="224">
        <v>650</v>
      </c>
      <c r="B2289" s="224">
        <v>11403</v>
      </c>
      <c r="C2289" s="224">
        <v>1</v>
      </c>
      <c r="D2289" s="224">
        <v>12</v>
      </c>
      <c r="E2289" s="224">
        <v>169</v>
      </c>
      <c r="F2289" s="232">
        <v>27</v>
      </c>
      <c r="J2289" s="202" t="s">
        <v>1876</v>
      </c>
      <c r="L2289" s="233" t="s">
        <v>136</v>
      </c>
      <c r="M2289" s="275">
        <v>2</v>
      </c>
      <c r="N2289" s="275"/>
    </row>
    <row r="2290" spans="1:16" x14ac:dyDescent="0.25">
      <c r="F2290" s="232"/>
      <c r="L2290" s="233"/>
      <c r="M2290" s="275"/>
      <c r="N2290" s="275"/>
    </row>
    <row r="2291" spans="1:16" x14ac:dyDescent="0.25">
      <c r="A2291" s="224">
        <v>651</v>
      </c>
      <c r="B2291" s="224">
        <v>11435</v>
      </c>
      <c r="C2291" s="224">
        <v>1</v>
      </c>
      <c r="D2291" s="224">
        <v>12</v>
      </c>
      <c r="E2291" s="224">
        <v>169</v>
      </c>
      <c r="F2291" s="232">
        <v>28</v>
      </c>
      <c r="J2291" s="202" t="s">
        <v>1877</v>
      </c>
      <c r="L2291" s="233" t="s">
        <v>136</v>
      </c>
      <c r="M2291" s="275">
        <v>16</v>
      </c>
      <c r="N2291" s="275"/>
    </row>
    <row r="2292" spans="1:16" x14ac:dyDescent="0.25">
      <c r="F2292" s="232"/>
      <c r="L2292" s="233"/>
      <c r="M2292" s="275"/>
      <c r="N2292" s="275"/>
    </row>
    <row r="2293" spans="1:16" x14ac:dyDescent="0.25">
      <c r="A2293" s="224">
        <v>652</v>
      </c>
      <c r="B2293" s="224">
        <v>11405</v>
      </c>
      <c r="C2293" s="224">
        <v>1</v>
      </c>
      <c r="D2293" s="224">
        <v>12</v>
      </c>
      <c r="E2293" s="224">
        <v>169</v>
      </c>
      <c r="F2293" s="232"/>
      <c r="J2293" s="202" t="s">
        <v>1878</v>
      </c>
      <c r="L2293" s="233"/>
      <c r="M2293" s="275"/>
      <c r="N2293" s="275"/>
    </row>
    <row r="2294" spans="1:16" x14ac:dyDescent="0.25">
      <c r="F2294" s="232"/>
      <c r="L2294" s="233"/>
      <c r="M2294" s="275"/>
      <c r="N2294" s="275"/>
    </row>
    <row r="2295" spans="1:16" x14ac:dyDescent="0.25">
      <c r="A2295" s="224">
        <v>653</v>
      </c>
      <c r="B2295" s="224">
        <v>11406</v>
      </c>
      <c r="C2295" s="224">
        <v>1</v>
      </c>
      <c r="D2295" s="224">
        <v>12</v>
      </c>
      <c r="E2295" s="224">
        <v>169</v>
      </c>
      <c r="F2295" s="232">
        <v>29</v>
      </c>
      <c r="J2295" s="202" t="s">
        <v>1879</v>
      </c>
      <c r="L2295" s="233" t="s">
        <v>75</v>
      </c>
      <c r="M2295" s="275">
        <v>18</v>
      </c>
      <c r="N2295" s="275"/>
    </row>
    <row r="2296" spans="1:16" x14ac:dyDescent="0.25">
      <c r="F2296" s="232"/>
      <c r="L2296" s="233"/>
      <c r="M2296" s="275"/>
      <c r="N2296" s="275"/>
    </row>
    <row r="2297" spans="1:16" x14ac:dyDescent="0.25">
      <c r="A2297" s="224">
        <v>654</v>
      </c>
      <c r="B2297" s="224">
        <v>11434</v>
      </c>
      <c r="C2297" s="224">
        <v>1</v>
      </c>
      <c r="D2297" s="224">
        <v>12</v>
      </c>
      <c r="E2297" s="224">
        <v>169</v>
      </c>
      <c r="F2297" s="232">
        <v>30</v>
      </c>
      <c r="J2297" s="202" t="s">
        <v>1880</v>
      </c>
      <c r="L2297" s="233" t="s">
        <v>75</v>
      </c>
      <c r="M2297" s="275">
        <v>11</v>
      </c>
      <c r="N2297" s="275"/>
    </row>
    <row r="2298" spans="1:16" x14ac:dyDescent="0.25">
      <c r="F2298" s="232"/>
      <c r="L2298" s="233"/>
      <c r="M2298" s="275"/>
      <c r="N2298" s="275"/>
    </row>
    <row r="2299" spans="1:16" x14ac:dyDescent="0.25">
      <c r="A2299" s="224">
        <v>655</v>
      </c>
      <c r="B2299" s="224">
        <v>11415</v>
      </c>
      <c r="C2299" s="224">
        <v>1</v>
      </c>
      <c r="D2299" s="224">
        <v>12</v>
      </c>
      <c r="E2299" s="224">
        <v>169</v>
      </c>
      <c r="F2299" s="232"/>
      <c r="J2299" s="202" t="s">
        <v>1830</v>
      </c>
      <c r="L2299" s="233"/>
      <c r="M2299" s="275"/>
      <c r="N2299" s="275"/>
    </row>
    <row r="2300" spans="1:16" x14ac:dyDescent="0.25">
      <c r="F2300" s="232"/>
      <c r="L2300" s="233"/>
      <c r="M2300" s="275"/>
      <c r="N2300" s="275"/>
    </row>
    <row r="2301" spans="1:16" x14ac:dyDescent="0.25">
      <c r="A2301" s="224">
        <v>656</v>
      </c>
      <c r="B2301" s="224">
        <v>11416</v>
      </c>
      <c r="C2301" s="224">
        <v>1</v>
      </c>
      <c r="D2301" s="224">
        <v>12</v>
      </c>
      <c r="E2301" s="224">
        <v>169</v>
      </c>
      <c r="F2301" s="232">
        <v>31</v>
      </c>
      <c r="J2301" s="202" t="s">
        <v>1881</v>
      </c>
      <c r="L2301" s="233" t="s">
        <v>1350</v>
      </c>
      <c r="M2301" s="275">
        <v>1</v>
      </c>
      <c r="N2301" s="275"/>
    </row>
    <row r="2302" spans="1:16" x14ac:dyDescent="0.25">
      <c r="F2302" s="232"/>
      <c r="L2302" s="233"/>
      <c r="M2302" s="275"/>
      <c r="N2302" s="275"/>
    </row>
    <row r="2303" spans="1:16" x14ac:dyDescent="0.25">
      <c r="F2303" s="232"/>
      <c r="L2303" s="233"/>
      <c r="M2303" s="275"/>
      <c r="N2303" s="275"/>
    </row>
    <row r="2304" spans="1:16" s="242" customFormat="1" x14ac:dyDescent="0.25">
      <c r="A2304" s="236"/>
      <c r="B2304" s="236"/>
      <c r="C2304" s="236"/>
      <c r="D2304" s="236"/>
      <c r="E2304" s="236"/>
      <c r="F2304" s="237"/>
      <c r="G2304" s="238"/>
      <c r="H2304" s="238"/>
      <c r="I2304" s="238"/>
      <c r="J2304" s="211" t="s">
        <v>2132</v>
      </c>
      <c r="K2304" s="239"/>
      <c r="L2304" s="228"/>
      <c r="M2304" s="300"/>
      <c r="N2304" s="300"/>
      <c r="O2304" s="240"/>
      <c r="P2304" s="322"/>
    </row>
    <row r="2305" spans="1:19" s="242" customFormat="1" x14ac:dyDescent="0.25">
      <c r="A2305" s="236"/>
      <c r="B2305" s="236"/>
      <c r="C2305" s="236"/>
      <c r="D2305" s="236"/>
      <c r="E2305" s="236"/>
      <c r="F2305" s="254"/>
      <c r="G2305" s="255"/>
      <c r="H2305" s="255"/>
      <c r="I2305" s="255"/>
      <c r="J2305" s="220"/>
      <c r="K2305" s="255"/>
      <c r="L2305" s="256"/>
      <c r="M2305" s="304"/>
      <c r="N2305" s="304"/>
      <c r="O2305" s="241"/>
      <c r="P2305" s="322"/>
    </row>
    <row r="2306" spans="1:19" s="242" customFormat="1" ht="14.25" customHeight="1" x14ac:dyDescent="0.25">
      <c r="A2306" s="236"/>
      <c r="B2306" s="236"/>
      <c r="C2306" s="236"/>
      <c r="D2306" s="236"/>
      <c r="E2306" s="236"/>
      <c r="F2306" s="247"/>
      <c r="J2306" s="207"/>
      <c r="L2306" s="248"/>
      <c r="M2306" s="302"/>
      <c r="N2306" s="302"/>
      <c r="O2306" s="241"/>
      <c r="P2306" s="322"/>
    </row>
    <row r="2307" spans="1:19" x14ac:dyDescent="0.25">
      <c r="F2307" s="225"/>
      <c r="G2307" s="226"/>
      <c r="H2307" s="226"/>
      <c r="I2307" s="227"/>
      <c r="J2307" s="206"/>
      <c r="K2307" s="226"/>
      <c r="L2307" s="228"/>
      <c r="M2307" s="314"/>
      <c r="N2307" s="300"/>
      <c r="O2307" s="229"/>
      <c r="P2307" s="320"/>
    </row>
    <row r="2308" spans="1:19" x14ac:dyDescent="0.25">
      <c r="A2308" s="224">
        <v>657</v>
      </c>
      <c r="B2308" s="224">
        <v>12590</v>
      </c>
      <c r="C2308" s="224">
        <v>1</v>
      </c>
      <c r="D2308" s="224">
        <v>12</v>
      </c>
      <c r="E2308" s="224">
        <v>169</v>
      </c>
      <c r="F2308" s="232"/>
      <c r="G2308" s="231">
        <v>19</v>
      </c>
      <c r="J2308" s="205" t="s">
        <v>1882</v>
      </c>
      <c r="L2308" s="233"/>
      <c r="M2308" s="275"/>
      <c r="N2308" s="275"/>
    </row>
    <row r="2309" spans="1:19" x14ac:dyDescent="0.25">
      <c r="F2309" s="232"/>
      <c r="L2309" s="233"/>
      <c r="M2309" s="275"/>
      <c r="N2309" s="275"/>
    </row>
    <row r="2310" spans="1:19" x14ac:dyDescent="0.25">
      <c r="A2310" s="224">
        <v>658</v>
      </c>
      <c r="B2310" s="224">
        <v>12591</v>
      </c>
      <c r="C2310" s="224">
        <v>1</v>
      </c>
      <c r="D2310" s="224">
        <v>12</v>
      </c>
      <c r="E2310" s="224">
        <v>170</v>
      </c>
      <c r="F2310" s="232"/>
      <c r="J2310" s="202" t="s">
        <v>1883</v>
      </c>
      <c r="L2310" s="233"/>
      <c r="M2310" s="275"/>
      <c r="N2310" s="275"/>
    </row>
    <row r="2311" spans="1:19" x14ac:dyDescent="0.25">
      <c r="F2311" s="232"/>
      <c r="L2311" s="233"/>
      <c r="M2311" s="275"/>
      <c r="N2311" s="275"/>
    </row>
    <row r="2312" spans="1:19" ht="30" x14ac:dyDescent="0.25">
      <c r="A2312" s="224">
        <v>659</v>
      </c>
      <c r="B2312" s="224">
        <v>12592</v>
      </c>
      <c r="C2312" s="224">
        <v>1</v>
      </c>
      <c r="D2312" s="224">
        <v>12</v>
      </c>
      <c r="E2312" s="224">
        <v>170</v>
      </c>
      <c r="F2312" s="232">
        <v>32</v>
      </c>
      <c r="J2312" s="202" t="s">
        <v>1884</v>
      </c>
      <c r="L2312" s="233" t="s">
        <v>75</v>
      </c>
      <c r="M2312" s="275">
        <v>1</v>
      </c>
      <c r="N2312" s="275"/>
    </row>
    <row r="2313" spans="1:19" x14ac:dyDescent="0.25">
      <c r="F2313" s="232"/>
      <c r="L2313" s="233"/>
      <c r="M2313" s="275"/>
      <c r="N2313" s="275"/>
    </row>
    <row r="2314" spans="1:19" x14ac:dyDescent="0.25">
      <c r="A2314" s="224">
        <v>660</v>
      </c>
      <c r="B2314" s="224">
        <v>12599</v>
      </c>
      <c r="C2314" s="224">
        <v>1</v>
      </c>
      <c r="D2314" s="224">
        <v>12</v>
      </c>
      <c r="E2314" s="224">
        <v>170</v>
      </c>
      <c r="F2314" s="232"/>
      <c r="J2314" s="202" t="s">
        <v>1885</v>
      </c>
      <c r="L2314" s="233"/>
      <c r="M2314" s="275"/>
      <c r="N2314" s="275"/>
    </row>
    <row r="2315" spans="1:19" x14ac:dyDescent="0.25">
      <c r="F2315" s="232"/>
      <c r="L2315" s="233"/>
      <c r="M2315" s="275"/>
      <c r="N2315" s="275"/>
      <c r="S2315" s="275"/>
    </row>
    <row r="2316" spans="1:19" x14ac:dyDescent="0.25">
      <c r="A2316" s="224">
        <v>661</v>
      </c>
      <c r="B2316" s="224">
        <v>12600</v>
      </c>
      <c r="C2316" s="224">
        <v>1</v>
      </c>
      <c r="D2316" s="224">
        <v>12</v>
      </c>
      <c r="E2316" s="224">
        <v>170</v>
      </c>
      <c r="F2316" s="232">
        <v>33</v>
      </c>
      <c r="G2316" s="231" t="s">
        <v>1886</v>
      </c>
      <c r="J2316" s="202" t="s">
        <v>1887</v>
      </c>
      <c r="L2316" s="233" t="s">
        <v>75</v>
      </c>
      <c r="M2316" s="275">
        <v>2</v>
      </c>
      <c r="N2316" s="275"/>
    </row>
    <row r="2317" spans="1:19" x14ac:dyDescent="0.25">
      <c r="F2317" s="232"/>
      <c r="L2317" s="233"/>
      <c r="M2317" s="275"/>
      <c r="N2317" s="275"/>
    </row>
    <row r="2318" spans="1:19" x14ac:dyDescent="0.25">
      <c r="A2318" s="224">
        <v>662</v>
      </c>
      <c r="B2318" s="224">
        <v>12601</v>
      </c>
      <c r="C2318" s="224">
        <v>1</v>
      </c>
      <c r="D2318" s="224">
        <v>12</v>
      </c>
      <c r="E2318" s="224">
        <v>170</v>
      </c>
      <c r="F2318" s="232">
        <v>34</v>
      </c>
      <c r="G2318" s="231" t="s">
        <v>1888</v>
      </c>
      <c r="J2318" s="202" t="s">
        <v>1889</v>
      </c>
      <c r="L2318" s="233" t="s">
        <v>75</v>
      </c>
      <c r="M2318" s="275">
        <v>1</v>
      </c>
      <c r="N2318" s="275"/>
    </row>
    <row r="2319" spans="1:19" x14ac:dyDescent="0.25">
      <c r="F2319" s="232"/>
      <c r="L2319" s="233"/>
      <c r="M2319" s="275"/>
      <c r="N2319" s="275"/>
    </row>
    <row r="2320" spans="1:19" x14ac:dyDescent="0.25">
      <c r="A2320" s="224">
        <v>663</v>
      </c>
      <c r="B2320" s="224">
        <v>11172</v>
      </c>
      <c r="C2320" s="224">
        <v>1</v>
      </c>
      <c r="D2320" s="224">
        <v>12</v>
      </c>
      <c r="E2320" s="224">
        <v>170</v>
      </c>
      <c r="F2320" s="232"/>
      <c r="J2320" s="205" t="s">
        <v>1890</v>
      </c>
      <c r="L2320" s="233"/>
      <c r="M2320" s="275"/>
      <c r="N2320" s="275"/>
    </row>
    <row r="2321" spans="1:14" x14ac:dyDescent="0.25">
      <c r="F2321" s="232"/>
      <c r="L2321" s="233"/>
      <c r="M2321" s="275"/>
      <c r="N2321" s="275"/>
    </row>
    <row r="2322" spans="1:14" x14ac:dyDescent="0.25">
      <c r="A2322" s="224">
        <v>664</v>
      </c>
      <c r="B2322" s="224">
        <v>12558</v>
      </c>
      <c r="C2322" s="224">
        <v>1</v>
      </c>
      <c r="D2322" s="224">
        <v>12</v>
      </c>
      <c r="E2322" s="224">
        <v>170</v>
      </c>
      <c r="F2322" s="232"/>
      <c r="J2322" s="202" t="s">
        <v>1891</v>
      </c>
      <c r="L2322" s="233"/>
      <c r="M2322" s="275"/>
      <c r="N2322" s="275"/>
    </row>
    <row r="2323" spans="1:14" x14ac:dyDescent="0.25">
      <c r="F2323" s="232"/>
      <c r="L2323" s="233"/>
      <c r="M2323" s="275"/>
      <c r="N2323" s="275"/>
    </row>
    <row r="2324" spans="1:14" ht="30" x14ac:dyDescent="0.25">
      <c r="A2324" s="224">
        <v>665</v>
      </c>
      <c r="B2324" s="224">
        <v>12543</v>
      </c>
      <c r="C2324" s="224">
        <v>1</v>
      </c>
      <c r="D2324" s="224">
        <v>12</v>
      </c>
      <c r="E2324" s="224">
        <v>170</v>
      </c>
      <c r="F2324" s="232">
        <v>35</v>
      </c>
      <c r="J2324" s="202" t="s">
        <v>1892</v>
      </c>
      <c r="L2324" s="233" t="s">
        <v>75</v>
      </c>
      <c r="M2324" s="275">
        <v>1</v>
      </c>
      <c r="N2324" s="275"/>
    </row>
    <row r="2325" spans="1:14" x14ac:dyDescent="0.25">
      <c r="F2325" s="232"/>
      <c r="L2325" s="233"/>
      <c r="M2325" s="275"/>
      <c r="N2325" s="275"/>
    </row>
    <row r="2326" spans="1:14" ht="105" x14ac:dyDescent="0.25">
      <c r="A2326" s="224">
        <v>666</v>
      </c>
      <c r="B2326" s="224">
        <v>12544</v>
      </c>
      <c r="C2326" s="224">
        <v>1</v>
      </c>
      <c r="D2326" s="224">
        <v>12</v>
      </c>
      <c r="E2326" s="224">
        <v>170</v>
      </c>
      <c r="F2326" s="232">
        <v>36</v>
      </c>
      <c r="J2326" s="202" t="s">
        <v>1893</v>
      </c>
      <c r="L2326" s="233" t="s">
        <v>75</v>
      </c>
      <c r="M2326" s="275">
        <v>1</v>
      </c>
      <c r="N2326" s="275"/>
    </row>
    <row r="2327" spans="1:14" x14ac:dyDescent="0.25">
      <c r="F2327" s="232"/>
      <c r="L2327" s="233"/>
      <c r="M2327" s="275"/>
      <c r="N2327" s="275"/>
    </row>
    <row r="2328" spans="1:14" x14ac:dyDescent="0.25">
      <c r="A2328" s="224">
        <v>667</v>
      </c>
      <c r="B2328" s="224">
        <v>12545</v>
      </c>
      <c r="C2328" s="224">
        <v>1</v>
      </c>
      <c r="D2328" s="224">
        <v>12</v>
      </c>
      <c r="E2328" s="224">
        <v>170</v>
      </c>
      <c r="F2328" s="232"/>
      <c r="J2328" s="205" t="s">
        <v>1894</v>
      </c>
      <c r="L2328" s="233"/>
      <c r="M2328" s="275"/>
      <c r="N2328" s="275"/>
    </row>
    <row r="2329" spans="1:14" x14ac:dyDescent="0.25">
      <c r="F2329" s="232"/>
      <c r="L2329" s="233"/>
      <c r="M2329" s="275"/>
      <c r="N2329" s="275"/>
    </row>
    <row r="2330" spans="1:14" ht="30" x14ac:dyDescent="0.25">
      <c r="A2330" s="224">
        <v>668</v>
      </c>
      <c r="B2330" s="224">
        <v>12551</v>
      </c>
      <c r="C2330" s="224">
        <v>1</v>
      </c>
      <c r="D2330" s="224">
        <v>12</v>
      </c>
      <c r="E2330" s="224">
        <v>170</v>
      </c>
      <c r="F2330" s="232"/>
      <c r="J2330" s="202" t="s">
        <v>1895</v>
      </c>
      <c r="L2330" s="233"/>
      <c r="M2330" s="275"/>
      <c r="N2330" s="275"/>
    </row>
    <row r="2331" spans="1:14" x14ac:dyDescent="0.25">
      <c r="F2331" s="232"/>
      <c r="L2331" s="233"/>
      <c r="M2331" s="275"/>
      <c r="N2331" s="275"/>
    </row>
    <row r="2332" spans="1:14" x14ac:dyDescent="0.25">
      <c r="A2332" s="224">
        <v>669</v>
      </c>
      <c r="B2332" s="224">
        <v>12552</v>
      </c>
      <c r="C2332" s="224">
        <v>1</v>
      </c>
      <c r="D2332" s="224">
        <v>12</v>
      </c>
      <c r="E2332" s="224">
        <v>170</v>
      </c>
      <c r="F2332" s="232">
        <v>37</v>
      </c>
      <c r="J2332" s="202" t="s">
        <v>1896</v>
      </c>
      <c r="L2332" s="233" t="s">
        <v>136</v>
      </c>
      <c r="M2332" s="275">
        <v>2</v>
      </c>
      <c r="N2332" s="275"/>
    </row>
    <row r="2333" spans="1:14" x14ac:dyDescent="0.25">
      <c r="F2333" s="232"/>
      <c r="L2333" s="233"/>
      <c r="M2333" s="275"/>
      <c r="N2333" s="275"/>
    </row>
    <row r="2334" spans="1:14" ht="30" x14ac:dyDescent="0.25">
      <c r="A2334" s="224">
        <v>670</v>
      </c>
      <c r="B2334" s="224">
        <v>12553</v>
      </c>
      <c r="C2334" s="224">
        <v>1</v>
      </c>
      <c r="D2334" s="224">
        <v>12</v>
      </c>
      <c r="E2334" s="224">
        <v>170</v>
      </c>
      <c r="F2334" s="232">
        <v>38</v>
      </c>
      <c r="J2334" s="202" t="s">
        <v>1897</v>
      </c>
      <c r="L2334" s="233" t="s">
        <v>136</v>
      </c>
      <c r="M2334" s="275">
        <v>1</v>
      </c>
      <c r="N2334" s="275"/>
    </row>
    <row r="2335" spans="1:14" x14ac:dyDescent="0.25">
      <c r="F2335" s="232"/>
      <c r="L2335" s="233"/>
      <c r="M2335" s="275"/>
      <c r="N2335" s="275"/>
    </row>
    <row r="2336" spans="1:14" ht="30" x14ac:dyDescent="0.25">
      <c r="A2336" s="224">
        <v>671</v>
      </c>
      <c r="B2336" s="224">
        <v>12554</v>
      </c>
      <c r="C2336" s="224">
        <v>1</v>
      </c>
      <c r="D2336" s="224">
        <v>12</v>
      </c>
      <c r="E2336" s="224">
        <v>170</v>
      </c>
      <c r="F2336" s="232"/>
      <c r="J2336" s="202" t="s">
        <v>1898</v>
      </c>
      <c r="L2336" s="233"/>
      <c r="M2336" s="275"/>
      <c r="N2336" s="275"/>
    </row>
    <row r="2337" spans="1:16" x14ac:dyDescent="0.25">
      <c r="F2337" s="232"/>
      <c r="L2337" s="233"/>
      <c r="M2337" s="275"/>
      <c r="N2337" s="275"/>
    </row>
    <row r="2338" spans="1:16" x14ac:dyDescent="0.25">
      <c r="A2338" s="224">
        <v>672</v>
      </c>
      <c r="B2338" s="224">
        <v>12555</v>
      </c>
      <c r="C2338" s="224">
        <v>1</v>
      </c>
      <c r="D2338" s="224">
        <v>12</v>
      </c>
      <c r="E2338" s="224">
        <v>170</v>
      </c>
      <c r="F2338" s="232">
        <v>39</v>
      </c>
      <c r="J2338" s="202" t="s">
        <v>1899</v>
      </c>
      <c r="L2338" s="233" t="s">
        <v>75</v>
      </c>
      <c r="M2338" s="275">
        <v>3</v>
      </c>
      <c r="N2338" s="275"/>
    </row>
    <row r="2339" spans="1:16" x14ac:dyDescent="0.25">
      <c r="F2339" s="232"/>
      <c r="L2339" s="233"/>
      <c r="M2339" s="275"/>
      <c r="N2339" s="275"/>
    </row>
    <row r="2340" spans="1:16" x14ac:dyDescent="0.25">
      <c r="A2340" s="224">
        <v>673</v>
      </c>
      <c r="B2340" s="224">
        <v>12556</v>
      </c>
      <c r="C2340" s="224">
        <v>1</v>
      </c>
      <c r="D2340" s="224">
        <v>12</v>
      </c>
      <c r="E2340" s="224">
        <v>170</v>
      </c>
      <c r="F2340" s="232"/>
      <c r="J2340" s="202" t="s">
        <v>1830</v>
      </c>
      <c r="L2340" s="233"/>
      <c r="M2340" s="275"/>
      <c r="N2340" s="275"/>
    </row>
    <row r="2341" spans="1:16" x14ac:dyDescent="0.25">
      <c r="F2341" s="232"/>
      <c r="L2341" s="233"/>
      <c r="M2341" s="275"/>
      <c r="N2341" s="275"/>
    </row>
    <row r="2342" spans="1:16" x14ac:dyDescent="0.25">
      <c r="A2342" s="224">
        <v>674</v>
      </c>
      <c r="B2342" s="224">
        <v>12557</v>
      </c>
      <c r="C2342" s="224">
        <v>1</v>
      </c>
      <c r="D2342" s="224">
        <v>12</v>
      </c>
      <c r="E2342" s="224">
        <v>170</v>
      </c>
      <c r="F2342" s="232">
        <v>40</v>
      </c>
      <c r="J2342" s="202" t="s">
        <v>1900</v>
      </c>
      <c r="L2342" s="233" t="s">
        <v>1350</v>
      </c>
      <c r="M2342" s="275">
        <v>1</v>
      </c>
      <c r="N2342" s="275"/>
    </row>
    <row r="2343" spans="1:16" x14ac:dyDescent="0.25">
      <c r="F2343" s="232"/>
      <c r="L2343" s="233"/>
      <c r="M2343" s="275"/>
      <c r="N2343" s="275"/>
    </row>
    <row r="2344" spans="1:16" s="242" customFormat="1" x14ac:dyDescent="0.25">
      <c r="A2344" s="236"/>
      <c r="B2344" s="236"/>
      <c r="C2344" s="236"/>
      <c r="D2344" s="236"/>
      <c r="E2344" s="236"/>
      <c r="F2344" s="237"/>
      <c r="G2344" s="238"/>
      <c r="H2344" s="238"/>
      <c r="I2344" s="238"/>
      <c r="J2344" s="211" t="s">
        <v>2132</v>
      </c>
      <c r="K2344" s="239"/>
      <c r="L2344" s="228"/>
      <c r="M2344" s="300"/>
      <c r="N2344" s="300"/>
      <c r="O2344" s="240"/>
      <c r="P2344" s="322"/>
    </row>
    <row r="2345" spans="1:16" s="242" customFormat="1" ht="14.25" customHeight="1" x14ac:dyDescent="0.25">
      <c r="A2345" s="236"/>
      <c r="B2345" s="236"/>
      <c r="C2345" s="236"/>
      <c r="D2345" s="236"/>
      <c r="E2345" s="236"/>
      <c r="F2345" s="247"/>
      <c r="J2345" s="207"/>
      <c r="L2345" s="248"/>
      <c r="M2345" s="302"/>
      <c r="N2345" s="302"/>
      <c r="O2345" s="241"/>
      <c r="P2345" s="322"/>
    </row>
    <row r="2346" spans="1:16" x14ac:dyDescent="0.25">
      <c r="F2346" s="225"/>
      <c r="G2346" s="226"/>
      <c r="H2346" s="226"/>
      <c r="I2346" s="227"/>
      <c r="J2346" s="206"/>
      <c r="K2346" s="226"/>
      <c r="L2346" s="228"/>
      <c r="M2346" s="314"/>
      <c r="N2346" s="300"/>
      <c r="O2346" s="229"/>
      <c r="P2346" s="320"/>
    </row>
    <row r="2347" spans="1:16" x14ac:dyDescent="0.25">
      <c r="A2347" s="224">
        <v>553</v>
      </c>
      <c r="B2347" s="224">
        <v>11168</v>
      </c>
      <c r="C2347" s="224">
        <v>1</v>
      </c>
      <c r="D2347" s="224">
        <v>12</v>
      </c>
      <c r="E2347" s="224">
        <v>163</v>
      </c>
      <c r="F2347" s="232"/>
      <c r="J2347" s="205" t="s">
        <v>1784</v>
      </c>
      <c r="L2347" s="233"/>
      <c r="M2347" s="275"/>
      <c r="N2347" s="275"/>
    </row>
    <row r="2348" spans="1:16" x14ac:dyDescent="0.25">
      <c r="F2348" s="232"/>
      <c r="J2348" s="205"/>
      <c r="L2348" s="233"/>
      <c r="M2348" s="275"/>
      <c r="N2348" s="275"/>
    </row>
    <row r="2349" spans="1:16" x14ac:dyDescent="0.25">
      <c r="A2349" s="224">
        <v>554</v>
      </c>
      <c r="B2349" s="224">
        <v>11169</v>
      </c>
      <c r="C2349" s="224">
        <v>1</v>
      </c>
      <c r="D2349" s="224">
        <v>12</v>
      </c>
      <c r="E2349" s="224">
        <v>163</v>
      </c>
      <c r="F2349" s="232"/>
      <c r="J2349" s="205" t="s">
        <v>1785</v>
      </c>
      <c r="L2349" s="233"/>
      <c r="M2349" s="275"/>
      <c r="N2349" s="275"/>
    </row>
    <row r="2350" spans="1:16" x14ac:dyDescent="0.25">
      <c r="A2350" s="224">
        <v>5</v>
      </c>
      <c r="B2350" s="224">
        <v>3627</v>
      </c>
      <c r="C2350" s="224">
        <v>1</v>
      </c>
      <c r="D2350" s="224">
        <v>1</v>
      </c>
      <c r="E2350" s="224">
        <v>112</v>
      </c>
      <c r="F2350" s="232"/>
      <c r="J2350" s="205" t="s">
        <v>2134</v>
      </c>
      <c r="L2350" s="233"/>
      <c r="M2350" s="275"/>
      <c r="N2350" s="275"/>
    </row>
    <row r="2351" spans="1:16" x14ac:dyDescent="0.25">
      <c r="F2351" s="232"/>
      <c r="L2351" s="233"/>
      <c r="M2351" s="307" t="s">
        <v>2135</v>
      </c>
      <c r="N2351" s="275"/>
    </row>
    <row r="2352" spans="1:16" x14ac:dyDescent="0.25">
      <c r="A2352" s="224">
        <v>6</v>
      </c>
      <c r="B2352" s="224">
        <v>6692</v>
      </c>
      <c r="C2352" s="224">
        <v>1</v>
      </c>
      <c r="D2352" s="224">
        <v>1</v>
      </c>
      <c r="E2352" s="224">
        <v>112</v>
      </c>
      <c r="F2352" s="232"/>
      <c r="G2352" s="231">
        <v>19</v>
      </c>
      <c r="J2352" s="202" t="s">
        <v>2137</v>
      </c>
      <c r="L2352" s="233"/>
      <c r="M2352" s="234">
        <v>163</v>
      </c>
      <c r="N2352" s="275"/>
    </row>
    <row r="2353" spans="1:14" x14ac:dyDescent="0.25">
      <c r="F2353" s="232"/>
      <c r="L2353" s="233"/>
      <c r="M2353" s="234"/>
      <c r="N2353" s="275"/>
    </row>
    <row r="2354" spans="1:14" x14ac:dyDescent="0.25">
      <c r="A2354" s="224">
        <v>6</v>
      </c>
      <c r="B2354" s="224">
        <v>6692</v>
      </c>
      <c r="C2354" s="224">
        <v>1</v>
      </c>
      <c r="D2354" s="224">
        <v>1</v>
      </c>
      <c r="E2354" s="224">
        <v>112</v>
      </c>
      <c r="F2354" s="232"/>
      <c r="G2354" s="231">
        <v>19</v>
      </c>
      <c r="J2354" s="202" t="s">
        <v>2137</v>
      </c>
      <c r="L2354" s="233"/>
      <c r="M2354" s="234">
        <v>164</v>
      </c>
      <c r="N2354" s="275"/>
    </row>
    <row r="2355" spans="1:14" x14ac:dyDescent="0.25">
      <c r="F2355" s="232"/>
      <c r="L2355" s="233"/>
      <c r="M2355" s="234"/>
      <c r="N2355" s="275"/>
    </row>
    <row r="2356" spans="1:14" x14ac:dyDescent="0.25">
      <c r="A2356" s="224">
        <v>6</v>
      </c>
      <c r="B2356" s="224">
        <v>6692</v>
      </c>
      <c r="C2356" s="224">
        <v>1</v>
      </c>
      <c r="D2356" s="224">
        <v>1</v>
      </c>
      <c r="E2356" s="224">
        <v>112</v>
      </c>
      <c r="F2356" s="232"/>
      <c r="G2356" s="231">
        <v>19</v>
      </c>
      <c r="J2356" s="202" t="s">
        <v>2137</v>
      </c>
      <c r="L2356" s="233"/>
      <c r="M2356" s="234">
        <v>165</v>
      </c>
      <c r="N2356" s="275"/>
    </row>
    <row r="2357" spans="1:14" x14ac:dyDescent="0.25">
      <c r="F2357" s="232"/>
      <c r="L2357" s="233"/>
      <c r="M2357" s="234"/>
      <c r="N2357" s="275"/>
    </row>
    <row r="2358" spans="1:14" x14ac:dyDescent="0.25">
      <c r="A2358" s="224">
        <v>6</v>
      </c>
      <c r="B2358" s="224">
        <v>6692</v>
      </c>
      <c r="C2358" s="224">
        <v>1</v>
      </c>
      <c r="D2358" s="224">
        <v>1</v>
      </c>
      <c r="E2358" s="224">
        <v>112</v>
      </c>
      <c r="F2358" s="232"/>
      <c r="G2358" s="231">
        <v>19</v>
      </c>
      <c r="J2358" s="202" t="s">
        <v>2137</v>
      </c>
      <c r="L2358" s="233"/>
      <c r="M2358" s="234">
        <v>166</v>
      </c>
      <c r="N2358" s="275"/>
    </row>
    <row r="2359" spans="1:14" x14ac:dyDescent="0.25">
      <c r="A2359" s="224">
        <v>8</v>
      </c>
      <c r="B2359" s="224">
        <v>6694</v>
      </c>
      <c r="C2359" s="224">
        <v>1</v>
      </c>
      <c r="D2359" s="224">
        <v>1</v>
      </c>
      <c r="E2359" s="224">
        <v>112</v>
      </c>
      <c r="F2359" s="232"/>
      <c r="G2359" s="231">
        <v>66</v>
      </c>
      <c r="L2359" s="233"/>
      <c r="M2359" s="234"/>
      <c r="N2359" s="275"/>
    </row>
    <row r="2360" spans="1:14" x14ac:dyDescent="0.25">
      <c r="A2360" s="224">
        <v>6</v>
      </c>
      <c r="B2360" s="224">
        <v>6692</v>
      </c>
      <c r="C2360" s="224">
        <v>1</v>
      </c>
      <c r="D2360" s="224">
        <v>1</v>
      </c>
      <c r="E2360" s="224">
        <v>112</v>
      </c>
      <c r="F2360" s="232"/>
      <c r="G2360" s="231">
        <v>19</v>
      </c>
      <c r="J2360" s="202" t="s">
        <v>2137</v>
      </c>
      <c r="L2360" s="233"/>
      <c r="M2360" s="234">
        <v>167</v>
      </c>
      <c r="N2360" s="275"/>
    </row>
    <row r="2361" spans="1:14" x14ac:dyDescent="0.25">
      <c r="A2361" s="224">
        <v>8</v>
      </c>
      <c r="B2361" s="224">
        <v>6694</v>
      </c>
      <c r="C2361" s="224">
        <v>1</v>
      </c>
      <c r="D2361" s="224">
        <v>1</v>
      </c>
      <c r="E2361" s="224">
        <v>112</v>
      </c>
      <c r="F2361" s="232"/>
      <c r="G2361" s="231">
        <v>66</v>
      </c>
      <c r="L2361" s="233"/>
      <c r="M2361" s="234"/>
      <c r="N2361" s="275"/>
    </row>
    <row r="2362" spans="1:14" x14ac:dyDescent="0.25">
      <c r="A2362" s="224">
        <v>6</v>
      </c>
      <c r="B2362" s="224">
        <v>6692</v>
      </c>
      <c r="C2362" s="224">
        <v>1</v>
      </c>
      <c r="D2362" s="224">
        <v>1</v>
      </c>
      <c r="E2362" s="224">
        <v>112</v>
      </c>
      <c r="F2362" s="232"/>
      <c r="G2362" s="231">
        <v>19</v>
      </c>
      <c r="J2362" s="202" t="s">
        <v>2137</v>
      </c>
      <c r="L2362" s="233"/>
      <c r="M2362" s="234">
        <v>168</v>
      </c>
      <c r="N2362" s="275"/>
    </row>
    <row r="2363" spans="1:14" x14ac:dyDescent="0.25">
      <c r="A2363" s="224">
        <v>8</v>
      </c>
      <c r="B2363" s="224">
        <v>6694</v>
      </c>
      <c r="C2363" s="224">
        <v>1</v>
      </c>
      <c r="D2363" s="224">
        <v>1</v>
      </c>
      <c r="E2363" s="224">
        <v>112</v>
      </c>
      <c r="F2363" s="232"/>
      <c r="G2363" s="231">
        <v>66</v>
      </c>
      <c r="L2363" s="233"/>
      <c r="M2363" s="234"/>
      <c r="N2363" s="275"/>
    </row>
    <row r="2364" spans="1:14" x14ac:dyDescent="0.25">
      <c r="A2364" s="224">
        <v>6</v>
      </c>
      <c r="B2364" s="224">
        <v>6692</v>
      </c>
      <c r="C2364" s="224">
        <v>1</v>
      </c>
      <c r="D2364" s="224">
        <v>1</v>
      </c>
      <c r="E2364" s="224">
        <v>112</v>
      </c>
      <c r="F2364" s="232"/>
      <c r="G2364" s="231">
        <v>19</v>
      </c>
      <c r="J2364" s="202" t="s">
        <v>2137</v>
      </c>
      <c r="L2364" s="233"/>
      <c r="M2364" s="234">
        <v>169</v>
      </c>
      <c r="N2364" s="275"/>
    </row>
    <row r="2365" spans="1:14" x14ac:dyDescent="0.25">
      <c r="A2365" s="224">
        <v>11</v>
      </c>
      <c r="B2365" s="224">
        <v>9970</v>
      </c>
      <c r="C2365" s="224">
        <v>1</v>
      </c>
      <c r="D2365" s="224">
        <v>1</v>
      </c>
      <c r="E2365" s="224">
        <v>112</v>
      </c>
      <c r="F2365" s="232"/>
      <c r="L2365" s="233"/>
      <c r="M2365" s="234"/>
      <c r="N2365" s="275"/>
    </row>
    <row r="2366" spans="1:14" x14ac:dyDescent="0.25">
      <c r="A2366" s="224">
        <v>6</v>
      </c>
      <c r="B2366" s="224">
        <v>6692</v>
      </c>
      <c r="C2366" s="224">
        <v>1</v>
      </c>
      <c r="D2366" s="224">
        <v>1</v>
      </c>
      <c r="E2366" s="224">
        <v>112</v>
      </c>
      <c r="F2366" s="232"/>
      <c r="G2366" s="231">
        <v>19</v>
      </c>
      <c r="J2366" s="202" t="s">
        <v>2137</v>
      </c>
      <c r="L2366" s="233"/>
      <c r="M2366" s="234">
        <v>170</v>
      </c>
      <c r="N2366" s="275"/>
    </row>
    <row r="2367" spans="1:14" x14ac:dyDescent="0.25">
      <c r="A2367" s="224">
        <v>12</v>
      </c>
      <c r="B2367" s="224">
        <v>9971</v>
      </c>
      <c r="C2367" s="224">
        <v>1</v>
      </c>
      <c r="D2367" s="224">
        <v>1</v>
      </c>
      <c r="E2367" s="224">
        <v>112</v>
      </c>
      <c r="F2367" s="232"/>
      <c r="L2367" s="233"/>
      <c r="M2367" s="275"/>
      <c r="N2367" s="275"/>
    </row>
    <row r="2368" spans="1:14" x14ac:dyDescent="0.25">
      <c r="F2368" s="232"/>
      <c r="L2368" s="233"/>
      <c r="M2368" s="275"/>
      <c r="N2368" s="275"/>
    </row>
    <row r="2369" spans="1:14" x14ac:dyDescent="0.25">
      <c r="A2369" s="224">
        <v>13</v>
      </c>
      <c r="B2369" s="224">
        <v>9972</v>
      </c>
      <c r="C2369" s="224">
        <v>1</v>
      </c>
      <c r="D2369" s="224">
        <v>1</v>
      </c>
      <c r="E2369" s="224">
        <v>112</v>
      </c>
      <c r="F2369" s="232"/>
      <c r="L2369" s="233"/>
      <c r="M2369" s="275"/>
      <c r="N2369" s="275"/>
    </row>
    <row r="2370" spans="1:14" x14ac:dyDescent="0.25">
      <c r="A2370" s="224">
        <v>9</v>
      </c>
      <c r="B2370" s="224">
        <v>6695</v>
      </c>
      <c r="C2370" s="224">
        <v>1</v>
      </c>
      <c r="D2370" s="224">
        <v>1</v>
      </c>
      <c r="E2370" s="224">
        <v>112</v>
      </c>
      <c r="F2370" s="232"/>
      <c r="G2370" s="231">
        <v>66</v>
      </c>
      <c r="L2370" s="233"/>
      <c r="M2370" s="275"/>
      <c r="N2370" s="275"/>
    </row>
    <row r="2371" spans="1:14" x14ac:dyDescent="0.25">
      <c r="F2371" s="232"/>
      <c r="L2371" s="233"/>
      <c r="M2371" s="275"/>
      <c r="N2371" s="275"/>
    </row>
    <row r="2372" spans="1:14" x14ac:dyDescent="0.25">
      <c r="A2372" s="224">
        <v>10</v>
      </c>
      <c r="B2372" s="224">
        <v>9969</v>
      </c>
      <c r="C2372" s="224">
        <v>1</v>
      </c>
      <c r="D2372" s="224">
        <v>1</v>
      </c>
      <c r="E2372" s="224">
        <v>112</v>
      </c>
      <c r="F2372" s="232"/>
      <c r="L2372" s="233"/>
      <c r="M2372" s="275"/>
      <c r="N2372" s="275"/>
    </row>
    <row r="2373" spans="1:14" x14ac:dyDescent="0.25">
      <c r="F2373" s="232"/>
      <c r="L2373" s="233"/>
      <c r="M2373" s="275"/>
      <c r="N2373" s="275"/>
    </row>
    <row r="2374" spans="1:14" x14ac:dyDescent="0.25">
      <c r="A2374" s="224">
        <v>11</v>
      </c>
      <c r="B2374" s="224">
        <v>9970</v>
      </c>
      <c r="C2374" s="224">
        <v>1</v>
      </c>
      <c r="D2374" s="224">
        <v>1</v>
      </c>
      <c r="E2374" s="224">
        <v>112</v>
      </c>
      <c r="F2374" s="232"/>
      <c r="L2374" s="233"/>
      <c r="M2374" s="275"/>
      <c r="N2374" s="275"/>
    </row>
    <row r="2375" spans="1:14" x14ac:dyDescent="0.25">
      <c r="F2375" s="232"/>
      <c r="L2375" s="233"/>
      <c r="M2375" s="275"/>
      <c r="N2375" s="275"/>
    </row>
    <row r="2376" spans="1:14" x14ac:dyDescent="0.25">
      <c r="F2376" s="232"/>
      <c r="L2376" s="233"/>
      <c r="M2376" s="275"/>
      <c r="N2376" s="275"/>
    </row>
    <row r="2377" spans="1:14" x14ac:dyDescent="0.25">
      <c r="A2377" s="224">
        <v>13</v>
      </c>
      <c r="B2377" s="224">
        <v>9972</v>
      </c>
      <c r="C2377" s="224">
        <v>1</v>
      </c>
      <c r="D2377" s="224">
        <v>1</v>
      </c>
      <c r="E2377" s="224">
        <v>112</v>
      </c>
      <c r="F2377" s="232"/>
      <c r="L2377" s="233"/>
      <c r="M2377" s="275"/>
      <c r="N2377" s="275"/>
    </row>
    <row r="2378" spans="1:14" x14ac:dyDescent="0.25">
      <c r="A2378" s="224">
        <v>9</v>
      </c>
      <c r="B2378" s="224">
        <v>6695</v>
      </c>
      <c r="C2378" s="224">
        <v>1</v>
      </c>
      <c r="D2378" s="224">
        <v>1</v>
      </c>
      <c r="E2378" s="224">
        <v>112</v>
      </c>
      <c r="F2378" s="232"/>
      <c r="G2378" s="231">
        <v>66</v>
      </c>
      <c r="L2378" s="233"/>
      <c r="M2378" s="275"/>
      <c r="N2378" s="275"/>
    </row>
    <row r="2379" spans="1:14" x14ac:dyDescent="0.25">
      <c r="F2379" s="232"/>
      <c r="L2379" s="233"/>
      <c r="M2379" s="275"/>
      <c r="N2379" s="275"/>
    </row>
    <row r="2380" spans="1:14" x14ac:dyDescent="0.25">
      <c r="A2380" s="224">
        <v>10</v>
      </c>
      <c r="B2380" s="224">
        <v>9969</v>
      </c>
      <c r="C2380" s="224">
        <v>1</v>
      </c>
      <c r="D2380" s="224">
        <v>1</v>
      </c>
      <c r="E2380" s="224">
        <v>112</v>
      </c>
      <c r="F2380" s="232"/>
      <c r="L2380" s="233"/>
      <c r="M2380" s="275"/>
      <c r="N2380" s="275"/>
    </row>
    <row r="2381" spans="1:14" x14ac:dyDescent="0.25">
      <c r="F2381" s="232"/>
      <c r="L2381" s="233"/>
      <c r="M2381" s="275"/>
      <c r="N2381" s="275"/>
    </row>
    <row r="2382" spans="1:14" x14ac:dyDescent="0.25">
      <c r="A2382" s="224">
        <v>11</v>
      </c>
      <c r="B2382" s="224">
        <v>9970</v>
      </c>
      <c r="C2382" s="224">
        <v>1</v>
      </c>
      <c r="D2382" s="224">
        <v>1</v>
      </c>
      <c r="E2382" s="224">
        <v>112</v>
      </c>
      <c r="F2382" s="232"/>
      <c r="L2382" s="233"/>
      <c r="M2382" s="275"/>
      <c r="N2382" s="275"/>
    </row>
    <row r="2383" spans="1:14" x14ac:dyDescent="0.25">
      <c r="A2383" s="224">
        <v>9</v>
      </c>
      <c r="B2383" s="224">
        <v>6695</v>
      </c>
      <c r="C2383" s="224">
        <v>1</v>
      </c>
      <c r="D2383" s="224">
        <v>1</v>
      </c>
      <c r="E2383" s="224">
        <v>112</v>
      </c>
      <c r="F2383" s="232"/>
      <c r="G2383" s="231">
        <v>66</v>
      </c>
      <c r="L2383" s="233"/>
      <c r="M2383" s="275"/>
      <c r="N2383" s="275"/>
    </row>
    <row r="2384" spans="1:14" x14ac:dyDescent="0.25">
      <c r="F2384" s="232"/>
      <c r="L2384" s="233"/>
      <c r="M2384" s="275"/>
      <c r="N2384" s="275"/>
    </row>
    <row r="2385" spans="1:16" x14ac:dyDescent="0.25">
      <c r="A2385" s="224">
        <v>10</v>
      </c>
      <c r="B2385" s="224">
        <v>9969</v>
      </c>
      <c r="C2385" s="224">
        <v>1</v>
      </c>
      <c r="D2385" s="224">
        <v>1</v>
      </c>
      <c r="E2385" s="224">
        <v>112</v>
      </c>
      <c r="F2385" s="232"/>
      <c r="L2385" s="233"/>
      <c r="M2385" s="275"/>
      <c r="N2385" s="275"/>
    </row>
    <row r="2386" spans="1:16" x14ac:dyDescent="0.25">
      <c r="F2386" s="232"/>
      <c r="L2386" s="233"/>
      <c r="M2386" s="275"/>
      <c r="N2386" s="275"/>
    </row>
    <row r="2387" spans="1:16" x14ac:dyDescent="0.25">
      <c r="A2387" s="224">
        <v>11</v>
      </c>
      <c r="B2387" s="224">
        <v>9970</v>
      </c>
      <c r="C2387" s="224">
        <v>1</v>
      </c>
      <c r="D2387" s="224">
        <v>1</v>
      </c>
      <c r="E2387" s="224">
        <v>112</v>
      </c>
      <c r="F2387" s="232"/>
      <c r="L2387" s="233"/>
      <c r="M2387" s="275"/>
      <c r="N2387" s="275"/>
    </row>
    <row r="2388" spans="1:16" x14ac:dyDescent="0.25">
      <c r="F2388" s="232"/>
      <c r="L2388" s="233"/>
      <c r="M2388" s="275"/>
      <c r="N2388" s="275"/>
    </row>
    <row r="2389" spans="1:16" x14ac:dyDescent="0.25">
      <c r="A2389" s="224">
        <v>12</v>
      </c>
      <c r="B2389" s="224">
        <v>9971</v>
      </c>
      <c r="C2389" s="224">
        <v>1</v>
      </c>
      <c r="D2389" s="224">
        <v>1</v>
      </c>
      <c r="E2389" s="224">
        <v>112</v>
      </c>
      <c r="F2389" s="232"/>
      <c r="L2389" s="233"/>
      <c r="M2389" s="275"/>
      <c r="N2389" s="275"/>
    </row>
    <row r="2390" spans="1:16" x14ac:dyDescent="0.25">
      <c r="F2390" s="232"/>
      <c r="L2390" s="233"/>
      <c r="M2390" s="275"/>
      <c r="N2390" s="275"/>
    </row>
    <row r="2391" spans="1:16" x14ac:dyDescent="0.25">
      <c r="A2391" s="224">
        <v>9</v>
      </c>
      <c r="B2391" s="224">
        <v>6695</v>
      </c>
      <c r="C2391" s="224">
        <v>1</v>
      </c>
      <c r="D2391" s="224">
        <v>1</v>
      </c>
      <c r="E2391" s="224">
        <v>112</v>
      </c>
      <c r="F2391" s="232"/>
      <c r="G2391" s="231">
        <v>66</v>
      </c>
      <c r="L2391" s="233"/>
      <c r="M2391" s="275"/>
      <c r="N2391" s="275"/>
    </row>
    <row r="2392" spans="1:16" x14ac:dyDescent="0.25">
      <c r="F2392" s="232"/>
      <c r="L2392" s="233"/>
      <c r="M2392" s="275"/>
      <c r="N2392" s="275"/>
    </row>
    <row r="2393" spans="1:16" x14ac:dyDescent="0.25">
      <c r="A2393" s="224">
        <v>10</v>
      </c>
      <c r="B2393" s="224">
        <v>9969</v>
      </c>
      <c r="C2393" s="224">
        <v>1</v>
      </c>
      <c r="D2393" s="224">
        <v>1</v>
      </c>
      <c r="E2393" s="224">
        <v>112</v>
      </c>
      <c r="F2393" s="232"/>
      <c r="L2393" s="233"/>
      <c r="M2393" s="275"/>
      <c r="N2393" s="275"/>
    </row>
    <row r="2394" spans="1:16" x14ac:dyDescent="0.25">
      <c r="F2394" s="232"/>
      <c r="L2394" s="233"/>
      <c r="M2394" s="275"/>
      <c r="N2394" s="275"/>
    </row>
    <row r="2395" spans="1:16" x14ac:dyDescent="0.25">
      <c r="F2395" s="232"/>
      <c r="L2395" s="233"/>
      <c r="M2395" s="275"/>
      <c r="N2395" s="275"/>
    </row>
    <row r="2396" spans="1:16" s="242" customFormat="1" x14ac:dyDescent="0.25">
      <c r="A2396" s="236"/>
      <c r="B2396" s="236"/>
      <c r="C2396" s="236"/>
      <c r="D2396" s="236"/>
      <c r="E2396" s="236"/>
      <c r="F2396" s="237"/>
      <c r="G2396" s="238"/>
      <c r="H2396" s="238"/>
      <c r="I2396" s="238"/>
      <c r="J2396" s="211" t="s">
        <v>2139</v>
      </c>
      <c r="K2396" s="239"/>
      <c r="L2396" s="228"/>
      <c r="M2396" s="300"/>
      <c r="N2396" s="300"/>
      <c r="O2396" s="240"/>
      <c r="P2396" s="322"/>
    </row>
    <row r="2398" spans="1:16" x14ac:dyDescent="0.25">
      <c r="J2398" s="203"/>
    </row>
    <row r="2399" spans="1:16" x14ac:dyDescent="0.25">
      <c r="F2399" s="225"/>
      <c r="G2399" s="226"/>
      <c r="H2399" s="226"/>
      <c r="I2399" s="227"/>
      <c r="J2399" s="206"/>
      <c r="K2399" s="226"/>
      <c r="L2399" s="228"/>
      <c r="M2399" s="314"/>
      <c r="N2399" s="300"/>
      <c r="O2399" s="229"/>
      <c r="P2399" s="320"/>
    </row>
    <row r="2400" spans="1:16" x14ac:dyDescent="0.25">
      <c r="A2400" s="224">
        <v>676</v>
      </c>
      <c r="B2400" s="224">
        <v>1470</v>
      </c>
      <c r="C2400" s="224">
        <v>1</v>
      </c>
      <c r="D2400" s="224">
        <v>13</v>
      </c>
      <c r="E2400" s="224">
        <v>172</v>
      </c>
      <c r="F2400" s="232"/>
      <c r="J2400" s="205" t="s">
        <v>2130</v>
      </c>
      <c r="L2400" s="233"/>
      <c r="M2400" s="275"/>
      <c r="N2400" s="275"/>
    </row>
    <row r="2401" spans="1:19" x14ac:dyDescent="0.25">
      <c r="F2401" s="232"/>
      <c r="J2401" s="205"/>
      <c r="L2401" s="233"/>
      <c r="M2401" s="275"/>
      <c r="N2401" s="275"/>
    </row>
    <row r="2402" spans="1:19" x14ac:dyDescent="0.25">
      <c r="A2402" s="224">
        <v>677</v>
      </c>
      <c r="B2402" s="224">
        <v>11031</v>
      </c>
      <c r="C2402" s="224">
        <v>1</v>
      </c>
      <c r="D2402" s="224">
        <v>13</v>
      </c>
      <c r="E2402" s="224">
        <v>172</v>
      </c>
      <c r="F2402" s="232"/>
      <c r="J2402" s="205" t="s">
        <v>1316</v>
      </c>
      <c r="L2402" s="233"/>
      <c r="M2402" s="275"/>
      <c r="N2402" s="275"/>
    </row>
    <row r="2403" spans="1:19" x14ac:dyDescent="0.25">
      <c r="F2403" s="232"/>
      <c r="J2403" s="205"/>
      <c r="L2403" s="233"/>
      <c r="M2403" s="275"/>
      <c r="N2403" s="275"/>
    </row>
    <row r="2404" spans="1:19" x14ac:dyDescent="0.25">
      <c r="A2404" s="224">
        <v>678</v>
      </c>
      <c r="B2404" s="224">
        <v>1471</v>
      </c>
      <c r="C2404" s="224">
        <v>1</v>
      </c>
      <c r="D2404" s="224">
        <v>13</v>
      </c>
      <c r="E2404" s="224">
        <v>172</v>
      </c>
      <c r="F2404" s="232"/>
      <c r="J2404" s="205" t="s">
        <v>1901</v>
      </c>
      <c r="L2404" s="233"/>
      <c r="M2404" s="275"/>
      <c r="N2404" s="275"/>
    </row>
    <row r="2405" spans="1:19" x14ac:dyDescent="0.25">
      <c r="F2405" s="232"/>
      <c r="J2405" s="205"/>
      <c r="L2405" s="233"/>
      <c r="M2405" s="275"/>
      <c r="N2405" s="275"/>
    </row>
    <row r="2406" spans="1:19" x14ac:dyDescent="0.25">
      <c r="A2406" s="224">
        <v>679</v>
      </c>
      <c r="B2406" s="224">
        <v>1472</v>
      </c>
      <c r="C2406" s="224">
        <v>1</v>
      </c>
      <c r="D2406" s="224">
        <v>13</v>
      </c>
      <c r="E2406" s="224">
        <v>172</v>
      </c>
      <c r="F2406" s="232"/>
      <c r="J2406" s="205" t="s">
        <v>1902</v>
      </c>
      <c r="L2406" s="233"/>
      <c r="M2406" s="275"/>
      <c r="N2406" s="275"/>
    </row>
    <row r="2407" spans="1:19" x14ac:dyDescent="0.25">
      <c r="F2407" s="232"/>
      <c r="J2407" s="205"/>
      <c r="L2407" s="233"/>
      <c r="M2407" s="275"/>
      <c r="N2407" s="275"/>
    </row>
    <row r="2408" spans="1:19" x14ac:dyDescent="0.25">
      <c r="A2408" s="224">
        <v>680</v>
      </c>
      <c r="B2408" s="224">
        <v>5402</v>
      </c>
      <c r="C2408" s="224">
        <v>1</v>
      </c>
      <c r="D2408" s="224">
        <v>13</v>
      </c>
      <c r="E2408" s="224">
        <v>172</v>
      </c>
      <c r="F2408" s="232"/>
      <c r="J2408" s="205" t="s">
        <v>1319</v>
      </c>
      <c r="L2408" s="233"/>
      <c r="M2408" s="275"/>
      <c r="N2408" s="275"/>
    </row>
    <row r="2409" spans="1:19" x14ac:dyDescent="0.25">
      <c r="F2409" s="232"/>
      <c r="L2409" s="233"/>
      <c r="M2409" s="275"/>
      <c r="N2409" s="275"/>
    </row>
    <row r="2410" spans="1:19" ht="30" x14ac:dyDescent="0.25">
      <c r="A2410" s="224">
        <v>681</v>
      </c>
      <c r="B2410" s="224">
        <v>7034</v>
      </c>
      <c r="C2410" s="224">
        <v>1</v>
      </c>
      <c r="D2410" s="224">
        <v>13</v>
      </c>
      <c r="E2410" s="224">
        <v>172</v>
      </c>
      <c r="F2410" s="232"/>
      <c r="G2410" s="231">
        <v>19</v>
      </c>
      <c r="J2410" s="202" t="s">
        <v>1320</v>
      </c>
      <c r="L2410" s="233"/>
      <c r="M2410" s="275"/>
      <c r="N2410" s="275"/>
    </row>
    <row r="2411" spans="1:19" x14ac:dyDescent="0.25">
      <c r="F2411" s="232"/>
      <c r="L2411" s="233"/>
      <c r="M2411" s="275"/>
      <c r="N2411" s="275"/>
    </row>
    <row r="2412" spans="1:19" x14ac:dyDescent="0.25">
      <c r="A2412" s="224">
        <v>682</v>
      </c>
      <c r="B2412" s="224">
        <v>11436</v>
      </c>
      <c r="C2412" s="224">
        <v>1</v>
      </c>
      <c r="D2412" s="224">
        <v>13</v>
      </c>
      <c r="E2412" s="224">
        <v>172</v>
      </c>
      <c r="F2412" s="232"/>
      <c r="J2412" s="205" t="s">
        <v>1903</v>
      </c>
      <c r="L2412" s="233"/>
      <c r="M2412" s="275"/>
      <c r="N2412" s="275"/>
    </row>
    <row r="2413" spans="1:19" x14ac:dyDescent="0.25">
      <c r="F2413" s="232"/>
      <c r="L2413" s="233"/>
      <c r="M2413" s="275"/>
      <c r="N2413" s="275"/>
      <c r="S2413" s="275"/>
    </row>
    <row r="2414" spans="1:19" ht="60" x14ac:dyDescent="0.25">
      <c r="A2414" s="224">
        <v>683</v>
      </c>
      <c r="B2414" s="224">
        <v>11437</v>
      </c>
      <c r="C2414" s="224">
        <v>1</v>
      </c>
      <c r="D2414" s="224">
        <v>13</v>
      </c>
      <c r="E2414" s="224">
        <v>172</v>
      </c>
      <c r="F2414" s="232"/>
      <c r="J2414" s="202" t="s">
        <v>1904</v>
      </c>
      <c r="L2414" s="233"/>
      <c r="M2414" s="275"/>
      <c r="N2414" s="275"/>
    </row>
    <row r="2415" spans="1:19" x14ac:dyDescent="0.25">
      <c r="F2415" s="232"/>
      <c r="L2415" s="233"/>
      <c r="M2415" s="275"/>
      <c r="N2415" s="275"/>
    </row>
    <row r="2416" spans="1:19" x14ac:dyDescent="0.25">
      <c r="A2416" s="224">
        <v>684</v>
      </c>
      <c r="B2416" s="224">
        <v>11438</v>
      </c>
      <c r="C2416" s="224">
        <v>1</v>
      </c>
      <c r="D2416" s="224">
        <v>13</v>
      </c>
      <c r="E2416" s="224">
        <v>172</v>
      </c>
      <c r="F2416" s="232">
        <v>1</v>
      </c>
      <c r="J2416" s="202" t="s">
        <v>1905</v>
      </c>
      <c r="L2416" s="233" t="s">
        <v>75</v>
      </c>
      <c r="M2416" s="275">
        <v>1</v>
      </c>
      <c r="N2416" s="275"/>
    </row>
    <row r="2417" spans="1:14" x14ac:dyDescent="0.25">
      <c r="F2417" s="232"/>
      <c r="L2417" s="233"/>
      <c r="M2417" s="275"/>
      <c r="N2417" s="275"/>
    </row>
    <row r="2418" spans="1:14" x14ac:dyDescent="0.25">
      <c r="A2418" s="224">
        <v>13</v>
      </c>
      <c r="B2418" s="224">
        <v>9972</v>
      </c>
      <c r="C2418" s="224">
        <v>1</v>
      </c>
      <c r="D2418" s="224">
        <v>1</v>
      </c>
      <c r="E2418" s="224">
        <v>112</v>
      </c>
      <c r="F2418" s="232"/>
      <c r="L2418" s="233"/>
      <c r="M2418" s="275"/>
      <c r="N2418" s="275"/>
    </row>
    <row r="2419" spans="1:14" x14ac:dyDescent="0.25">
      <c r="A2419" s="224">
        <v>9</v>
      </c>
      <c r="B2419" s="224">
        <v>6695</v>
      </c>
      <c r="C2419" s="224">
        <v>1</v>
      </c>
      <c r="D2419" s="224">
        <v>1</v>
      </c>
      <c r="E2419" s="224">
        <v>112</v>
      </c>
      <c r="F2419" s="232"/>
      <c r="G2419" s="231">
        <v>66</v>
      </c>
      <c r="L2419" s="233"/>
      <c r="M2419" s="275"/>
      <c r="N2419" s="275"/>
    </row>
    <row r="2420" spans="1:14" x14ac:dyDescent="0.25">
      <c r="F2420" s="232"/>
      <c r="L2420" s="233"/>
      <c r="M2420" s="275"/>
      <c r="N2420" s="275"/>
    </row>
    <row r="2421" spans="1:14" x14ac:dyDescent="0.25">
      <c r="A2421" s="224">
        <v>10</v>
      </c>
      <c r="B2421" s="224">
        <v>9969</v>
      </c>
      <c r="C2421" s="224">
        <v>1</v>
      </c>
      <c r="D2421" s="224">
        <v>1</v>
      </c>
      <c r="E2421" s="224">
        <v>112</v>
      </c>
      <c r="F2421" s="232"/>
      <c r="L2421" s="233"/>
      <c r="M2421" s="275"/>
      <c r="N2421" s="275"/>
    </row>
    <row r="2422" spans="1:14" x14ac:dyDescent="0.25">
      <c r="F2422" s="232"/>
      <c r="L2422" s="233"/>
      <c r="M2422" s="275"/>
      <c r="N2422" s="275"/>
    </row>
    <row r="2423" spans="1:14" x14ac:dyDescent="0.25">
      <c r="A2423" s="224">
        <v>11</v>
      </c>
      <c r="B2423" s="224">
        <v>9970</v>
      </c>
      <c r="C2423" s="224">
        <v>1</v>
      </c>
      <c r="D2423" s="224">
        <v>1</v>
      </c>
      <c r="E2423" s="224">
        <v>112</v>
      </c>
      <c r="F2423" s="232"/>
      <c r="L2423" s="233"/>
      <c r="M2423" s="275"/>
      <c r="N2423" s="275"/>
    </row>
    <row r="2424" spans="1:14" x14ac:dyDescent="0.25">
      <c r="F2424" s="232"/>
      <c r="L2424" s="233"/>
      <c r="M2424" s="275"/>
      <c r="N2424" s="275"/>
    </row>
    <row r="2425" spans="1:14" x14ac:dyDescent="0.25">
      <c r="A2425" s="224">
        <v>9</v>
      </c>
      <c r="B2425" s="224">
        <v>6695</v>
      </c>
      <c r="C2425" s="224">
        <v>1</v>
      </c>
      <c r="D2425" s="224">
        <v>1</v>
      </c>
      <c r="E2425" s="224">
        <v>112</v>
      </c>
      <c r="F2425" s="232"/>
      <c r="G2425" s="231">
        <v>66</v>
      </c>
      <c r="L2425" s="233"/>
      <c r="M2425" s="275"/>
      <c r="N2425" s="275"/>
    </row>
    <row r="2426" spans="1:14" x14ac:dyDescent="0.25">
      <c r="F2426" s="232"/>
      <c r="L2426" s="233"/>
      <c r="M2426" s="275"/>
      <c r="N2426" s="275"/>
    </row>
    <row r="2427" spans="1:14" x14ac:dyDescent="0.25">
      <c r="A2427" s="224">
        <v>10</v>
      </c>
      <c r="B2427" s="224">
        <v>9969</v>
      </c>
      <c r="C2427" s="224">
        <v>1</v>
      </c>
      <c r="D2427" s="224">
        <v>1</v>
      </c>
      <c r="E2427" s="224">
        <v>112</v>
      </c>
      <c r="F2427" s="232"/>
      <c r="L2427" s="233"/>
      <c r="M2427" s="275"/>
      <c r="N2427" s="275"/>
    </row>
    <row r="2428" spans="1:14" x14ac:dyDescent="0.25">
      <c r="A2428" s="224">
        <v>13</v>
      </c>
      <c r="B2428" s="224">
        <v>9972</v>
      </c>
      <c r="C2428" s="224">
        <v>1</v>
      </c>
      <c r="D2428" s="224">
        <v>1</v>
      </c>
      <c r="E2428" s="224">
        <v>112</v>
      </c>
      <c r="F2428" s="232"/>
      <c r="L2428" s="233"/>
      <c r="M2428" s="275"/>
      <c r="N2428" s="275"/>
    </row>
    <row r="2429" spans="1:14" x14ac:dyDescent="0.25">
      <c r="A2429" s="224">
        <v>9</v>
      </c>
      <c r="B2429" s="224">
        <v>6695</v>
      </c>
      <c r="C2429" s="224">
        <v>1</v>
      </c>
      <c r="D2429" s="224">
        <v>1</v>
      </c>
      <c r="E2429" s="224">
        <v>112</v>
      </c>
      <c r="F2429" s="232"/>
      <c r="G2429" s="231">
        <v>66</v>
      </c>
      <c r="L2429" s="233"/>
      <c r="M2429" s="275"/>
      <c r="N2429" s="275"/>
    </row>
    <row r="2430" spans="1:14" x14ac:dyDescent="0.25">
      <c r="F2430" s="232"/>
      <c r="L2430" s="233"/>
      <c r="M2430" s="275"/>
      <c r="N2430" s="275"/>
    </row>
    <row r="2431" spans="1:14" x14ac:dyDescent="0.25">
      <c r="A2431" s="224">
        <v>10</v>
      </c>
      <c r="B2431" s="224">
        <v>9969</v>
      </c>
      <c r="C2431" s="224">
        <v>1</v>
      </c>
      <c r="D2431" s="224">
        <v>1</v>
      </c>
      <c r="E2431" s="224">
        <v>112</v>
      </c>
      <c r="F2431" s="232"/>
      <c r="L2431" s="233"/>
      <c r="M2431" s="275"/>
      <c r="N2431" s="275"/>
    </row>
    <row r="2432" spans="1:14" x14ac:dyDescent="0.25">
      <c r="F2432" s="232"/>
      <c r="L2432" s="233"/>
      <c r="M2432" s="275"/>
      <c r="N2432" s="275"/>
    </row>
    <row r="2433" spans="1:16" x14ac:dyDescent="0.25">
      <c r="A2433" s="224">
        <v>11</v>
      </c>
      <c r="B2433" s="224">
        <v>9970</v>
      </c>
      <c r="C2433" s="224">
        <v>1</v>
      </c>
      <c r="D2433" s="224">
        <v>1</v>
      </c>
      <c r="E2433" s="224">
        <v>112</v>
      </c>
      <c r="F2433" s="232"/>
      <c r="L2433" s="233"/>
      <c r="M2433" s="275"/>
      <c r="N2433" s="275"/>
    </row>
    <row r="2434" spans="1:16" x14ac:dyDescent="0.25">
      <c r="F2434" s="232"/>
      <c r="L2434" s="233"/>
      <c r="M2434" s="275"/>
      <c r="N2434" s="275"/>
    </row>
    <row r="2435" spans="1:16" x14ac:dyDescent="0.25">
      <c r="A2435" s="224">
        <v>9</v>
      </c>
      <c r="B2435" s="224">
        <v>6695</v>
      </c>
      <c r="C2435" s="224">
        <v>1</v>
      </c>
      <c r="D2435" s="224">
        <v>1</v>
      </c>
      <c r="E2435" s="224">
        <v>112</v>
      </c>
      <c r="F2435" s="232"/>
      <c r="G2435" s="231">
        <v>66</v>
      </c>
      <c r="L2435" s="233"/>
      <c r="M2435" s="275"/>
      <c r="N2435" s="275"/>
    </row>
    <row r="2436" spans="1:16" x14ac:dyDescent="0.25">
      <c r="F2436" s="232"/>
      <c r="L2436" s="233"/>
      <c r="M2436" s="275"/>
      <c r="N2436" s="275"/>
    </row>
    <row r="2437" spans="1:16" x14ac:dyDescent="0.25">
      <c r="A2437" s="224">
        <v>11</v>
      </c>
      <c r="B2437" s="224">
        <v>9970</v>
      </c>
      <c r="C2437" s="224">
        <v>1</v>
      </c>
      <c r="D2437" s="224">
        <v>1</v>
      </c>
      <c r="E2437" s="224">
        <v>112</v>
      </c>
      <c r="F2437" s="232"/>
      <c r="L2437" s="233"/>
      <c r="M2437" s="275"/>
      <c r="N2437" s="275"/>
    </row>
    <row r="2438" spans="1:16" x14ac:dyDescent="0.25">
      <c r="F2438" s="232"/>
      <c r="L2438" s="233"/>
      <c r="M2438" s="275"/>
      <c r="N2438" s="275"/>
    </row>
    <row r="2439" spans="1:16" x14ac:dyDescent="0.25">
      <c r="A2439" s="224">
        <v>12</v>
      </c>
      <c r="B2439" s="224">
        <v>9971</v>
      </c>
      <c r="C2439" s="224">
        <v>1</v>
      </c>
      <c r="D2439" s="224">
        <v>1</v>
      </c>
      <c r="E2439" s="224">
        <v>112</v>
      </c>
      <c r="F2439" s="232"/>
      <c r="L2439" s="233"/>
      <c r="M2439" s="275"/>
      <c r="N2439" s="275"/>
    </row>
    <row r="2440" spans="1:16" x14ac:dyDescent="0.25">
      <c r="F2440" s="232"/>
      <c r="L2440" s="233"/>
      <c r="M2440" s="275"/>
      <c r="N2440" s="275"/>
    </row>
    <row r="2441" spans="1:16" x14ac:dyDescent="0.25">
      <c r="A2441" s="224">
        <v>9</v>
      </c>
      <c r="B2441" s="224">
        <v>6695</v>
      </c>
      <c r="C2441" s="224">
        <v>1</v>
      </c>
      <c r="D2441" s="224">
        <v>1</v>
      </c>
      <c r="E2441" s="224">
        <v>112</v>
      </c>
      <c r="F2441" s="232"/>
      <c r="G2441" s="231">
        <v>66</v>
      </c>
      <c r="L2441" s="233"/>
      <c r="M2441" s="275"/>
      <c r="N2441" s="275"/>
    </row>
    <row r="2442" spans="1:16" x14ac:dyDescent="0.25">
      <c r="F2442" s="232"/>
      <c r="L2442" s="233"/>
      <c r="M2442" s="275"/>
      <c r="N2442" s="275"/>
    </row>
    <row r="2443" spans="1:16" x14ac:dyDescent="0.25">
      <c r="A2443" s="224">
        <v>10</v>
      </c>
      <c r="B2443" s="224">
        <v>9969</v>
      </c>
      <c r="C2443" s="224">
        <v>1</v>
      </c>
      <c r="D2443" s="224">
        <v>1</v>
      </c>
      <c r="E2443" s="224">
        <v>112</v>
      </c>
      <c r="F2443" s="232"/>
      <c r="L2443" s="233"/>
      <c r="M2443" s="275"/>
      <c r="N2443" s="275"/>
    </row>
    <row r="2444" spans="1:16" x14ac:dyDescent="0.25">
      <c r="F2444" s="232"/>
      <c r="L2444" s="233"/>
      <c r="M2444" s="275"/>
      <c r="N2444" s="275"/>
    </row>
    <row r="2445" spans="1:16" s="242" customFormat="1" x14ac:dyDescent="0.25">
      <c r="A2445" s="236"/>
      <c r="B2445" s="236"/>
      <c r="C2445" s="236"/>
      <c r="D2445" s="236"/>
      <c r="E2445" s="236"/>
      <c r="F2445" s="237"/>
      <c r="G2445" s="238"/>
      <c r="H2445" s="238"/>
      <c r="I2445" s="238"/>
      <c r="J2445" s="211" t="s">
        <v>2139</v>
      </c>
      <c r="K2445" s="239"/>
      <c r="L2445" s="228"/>
      <c r="M2445" s="300"/>
      <c r="N2445" s="300"/>
      <c r="O2445" s="240"/>
      <c r="P2445" s="322"/>
    </row>
    <row r="2446" spans="1:16" s="242" customFormat="1" ht="14.25" customHeight="1" x14ac:dyDescent="0.25">
      <c r="A2446" s="236"/>
      <c r="B2446" s="236"/>
      <c r="C2446" s="236"/>
      <c r="D2446" s="236"/>
      <c r="E2446" s="236"/>
      <c r="F2446" s="247"/>
      <c r="J2446" s="207"/>
      <c r="L2446" s="248"/>
      <c r="M2446" s="302"/>
      <c r="N2446" s="302"/>
      <c r="O2446" s="241"/>
      <c r="P2446" s="322"/>
    </row>
    <row r="2447" spans="1:16" x14ac:dyDescent="0.25">
      <c r="F2447" s="225"/>
      <c r="G2447" s="226"/>
      <c r="H2447" s="226"/>
      <c r="I2447" s="227"/>
      <c r="J2447" s="206"/>
      <c r="K2447" s="226"/>
      <c r="L2447" s="228"/>
      <c r="M2447" s="314"/>
      <c r="N2447" s="300"/>
      <c r="O2447" s="229"/>
      <c r="P2447" s="320"/>
    </row>
    <row r="2448" spans="1:16" x14ac:dyDescent="0.25">
      <c r="A2448" s="224">
        <v>686</v>
      </c>
      <c r="B2448" s="224">
        <v>1571</v>
      </c>
      <c r="C2448" s="224">
        <v>1</v>
      </c>
      <c r="D2448" s="224">
        <v>14</v>
      </c>
      <c r="E2448" s="224">
        <v>173</v>
      </c>
      <c r="F2448" s="232"/>
      <c r="J2448" s="205" t="s">
        <v>2130</v>
      </c>
      <c r="L2448" s="233"/>
      <c r="M2448" s="275"/>
      <c r="N2448" s="275"/>
    </row>
    <row r="2449" spans="1:14" x14ac:dyDescent="0.25">
      <c r="F2449" s="232"/>
      <c r="J2449" s="205"/>
      <c r="L2449" s="233"/>
      <c r="M2449" s="275"/>
      <c r="N2449" s="275"/>
    </row>
    <row r="2450" spans="1:14" x14ac:dyDescent="0.25">
      <c r="F2450" s="232"/>
      <c r="J2450" s="205"/>
      <c r="L2450" s="233"/>
      <c r="M2450" s="275"/>
      <c r="N2450" s="275"/>
    </row>
    <row r="2451" spans="1:14" x14ac:dyDescent="0.25">
      <c r="A2451" s="224">
        <v>688</v>
      </c>
      <c r="B2451" s="224">
        <v>1572</v>
      </c>
      <c r="C2451" s="224">
        <v>1</v>
      </c>
      <c r="D2451" s="224">
        <v>14</v>
      </c>
      <c r="E2451" s="224">
        <v>173</v>
      </c>
      <c r="F2451" s="232"/>
      <c r="J2451" s="205" t="s">
        <v>1906</v>
      </c>
      <c r="L2451" s="233"/>
      <c r="M2451" s="275"/>
      <c r="N2451" s="275"/>
    </row>
    <row r="2452" spans="1:14" x14ac:dyDescent="0.25">
      <c r="F2452" s="232"/>
      <c r="J2452" s="205"/>
      <c r="L2452" s="233"/>
      <c r="M2452" s="275"/>
      <c r="N2452" s="275"/>
    </row>
    <row r="2453" spans="1:14" x14ac:dyDescent="0.25">
      <c r="A2453" s="224">
        <v>689</v>
      </c>
      <c r="B2453" s="224">
        <v>1573</v>
      </c>
      <c r="C2453" s="224">
        <v>1</v>
      </c>
      <c r="D2453" s="224">
        <v>14</v>
      </c>
      <c r="E2453" s="224">
        <v>173</v>
      </c>
      <c r="F2453" s="232"/>
      <c r="J2453" s="205" t="s">
        <v>1907</v>
      </c>
      <c r="L2453" s="233"/>
      <c r="M2453" s="275"/>
      <c r="N2453" s="275"/>
    </row>
    <row r="2454" spans="1:14" x14ac:dyDescent="0.25">
      <c r="F2454" s="232"/>
      <c r="J2454" s="205"/>
      <c r="L2454" s="233"/>
      <c r="M2454" s="275"/>
      <c r="N2454" s="275"/>
    </row>
    <row r="2455" spans="1:14" x14ac:dyDescent="0.25">
      <c r="A2455" s="224">
        <v>690</v>
      </c>
      <c r="B2455" s="224">
        <v>3764</v>
      </c>
      <c r="C2455" s="224">
        <v>1</v>
      </c>
      <c r="D2455" s="224">
        <v>14</v>
      </c>
      <c r="E2455" s="224">
        <v>173</v>
      </c>
      <c r="F2455" s="232"/>
      <c r="J2455" s="205" t="s">
        <v>1319</v>
      </c>
      <c r="L2455" s="233"/>
      <c r="M2455" s="275"/>
      <c r="N2455" s="275"/>
    </row>
    <row r="2456" spans="1:14" x14ac:dyDescent="0.25">
      <c r="F2456" s="232"/>
      <c r="L2456" s="233"/>
      <c r="M2456" s="275"/>
      <c r="N2456" s="275"/>
    </row>
    <row r="2457" spans="1:14" ht="30" x14ac:dyDescent="0.25">
      <c r="A2457" s="224">
        <v>691</v>
      </c>
      <c r="B2457" s="224">
        <v>7035</v>
      </c>
      <c r="C2457" s="224">
        <v>1</v>
      </c>
      <c r="D2457" s="224">
        <v>14</v>
      </c>
      <c r="E2457" s="224">
        <v>173</v>
      </c>
      <c r="F2457" s="232"/>
      <c r="G2457" s="231">
        <v>19</v>
      </c>
      <c r="J2457" s="202" t="s">
        <v>1320</v>
      </c>
      <c r="L2457" s="233"/>
      <c r="M2457" s="275"/>
      <c r="N2457" s="275"/>
    </row>
    <row r="2458" spans="1:14" x14ac:dyDescent="0.25">
      <c r="F2458" s="232"/>
      <c r="L2458" s="233"/>
      <c r="M2458" s="275"/>
      <c r="N2458" s="275"/>
    </row>
    <row r="2459" spans="1:14" x14ac:dyDescent="0.25">
      <c r="A2459" s="224">
        <v>692</v>
      </c>
      <c r="B2459" s="224">
        <v>9827</v>
      </c>
      <c r="C2459" s="224">
        <v>1</v>
      </c>
      <c r="D2459" s="224">
        <v>14</v>
      </c>
      <c r="E2459" s="224">
        <v>173</v>
      </c>
      <c r="F2459" s="232"/>
      <c r="J2459" s="205" t="s">
        <v>1321</v>
      </c>
      <c r="L2459" s="233"/>
      <c r="M2459" s="275"/>
      <c r="N2459" s="275"/>
    </row>
    <row r="2460" spans="1:14" x14ac:dyDescent="0.25">
      <c r="F2460" s="232"/>
      <c r="L2460" s="233"/>
      <c r="M2460" s="275"/>
      <c r="N2460" s="275"/>
    </row>
    <row r="2461" spans="1:14" x14ac:dyDescent="0.25">
      <c r="A2461" s="224">
        <v>693</v>
      </c>
      <c r="B2461" s="224">
        <v>9828</v>
      </c>
      <c r="C2461" s="224">
        <v>1</v>
      </c>
      <c r="D2461" s="224">
        <v>14</v>
      </c>
      <c r="E2461" s="224">
        <v>173</v>
      </c>
      <c r="F2461" s="232"/>
      <c r="J2461" s="202" t="s">
        <v>1908</v>
      </c>
      <c r="L2461" s="233"/>
      <c r="M2461" s="275"/>
      <c r="N2461" s="275"/>
    </row>
    <row r="2462" spans="1:14" x14ac:dyDescent="0.25">
      <c r="F2462" s="232"/>
      <c r="L2462" s="233"/>
      <c r="M2462" s="275"/>
      <c r="N2462" s="275"/>
    </row>
    <row r="2463" spans="1:14" ht="30" x14ac:dyDescent="0.25">
      <c r="A2463" s="224">
        <v>694</v>
      </c>
      <c r="B2463" s="224">
        <v>9829</v>
      </c>
      <c r="C2463" s="224">
        <v>1</v>
      </c>
      <c r="D2463" s="224">
        <v>14</v>
      </c>
      <c r="E2463" s="224">
        <v>173</v>
      </c>
      <c r="F2463" s="232"/>
      <c r="J2463" s="202" t="s">
        <v>1909</v>
      </c>
      <c r="L2463" s="233"/>
      <c r="M2463" s="275"/>
      <c r="N2463" s="275"/>
    </row>
    <row r="2464" spans="1:14" x14ac:dyDescent="0.25">
      <c r="F2464" s="232"/>
      <c r="L2464" s="233"/>
      <c r="M2464" s="275"/>
      <c r="N2464" s="275"/>
    </row>
    <row r="2465" spans="1:19" x14ac:dyDescent="0.25">
      <c r="A2465" s="224">
        <v>695</v>
      </c>
      <c r="B2465" s="224">
        <v>9830</v>
      </c>
      <c r="C2465" s="224">
        <v>1</v>
      </c>
      <c r="D2465" s="224">
        <v>14</v>
      </c>
      <c r="E2465" s="224">
        <v>173</v>
      </c>
      <c r="F2465" s="232"/>
      <c r="J2465" s="202" t="s">
        <v>1910</v>
      </c>
      <c r="L2465" s="233"/>
      <c r="M2465" s="275"/>
      <c r="N2465" s="275"/>
    </row>
    <row r="2466" spans="1:19" x14ac:dyDescent="0.25">
      <c r="F2466" s="232"/>
      <c r="L2466" s="233"/>
      <c r="M2466" s="275"/>
      <c r="N2466" s="275"/>
    </row>
    <row r="2467" spans="1:19" ht="75" x14ac:dyDescent="0.25">
      <c r="A2467" s="224">
        <v>696</v>
      </c>
      <c r="B2467" s="224">
        <v>9835</v>
      </c>
      <c r="C2467" s="224">
        <v>1</v>
      </c>
      <c r="D2467" s="224">
        <v>14</v>
      </c>
      <c r="E2467" s="224">
        <v>173</v>
      </c>
      <c r="F2467" s="232"/>
      <c r="J2467" s="202" t="s">
        <v>1911</v>
      </c>
      <c r="L2467" s="233"/>
      <c r="M2467" s="275"/>
      <c r="N2467" s="275"/>
    </row>
    <row r="2468" spans="1:19" x14ac:dyDescent="0.25">
      <c r="F2468" s="232"/>
      <c r="L2468" s="233"/>
      <c r="M2468" s="275"/>
      <c r="N2468" s="275"/>
    </row>
    <row r="2469" spans="1:19" x14ac:dyDescent="0.25">
      <c r="A2469" s="224">
        <v>697</v>
      </c>
      <c r="B2469" s="224">
        <v>5439</v>
      </c>
      <c r="C2469" s="224">
        <v>1</v>
      </c>
      <c r="D2469" s="224">
        <v>14</v>
      </c>
      <c r="E2469" s="224">
        <v>173</v>
      </c>
      <c r="F2469" s="232"/>
      <c r="J2469" s="205" t="s">
        <v>1912</v>
      </c>
      <c r="L2469" s="233"/>
      <c r="M2469" s="275"/>
      <c r="N2469" s="275"/>
    </row>
    <row r="2470" spans="1:19" x14ac:dyDescent="0.25">
      <c r="F2470" s="232"/>
      <c r="L2470" s="233"/>
      <c r="M2470" s="275"/>
      <c r="N2470" s="275"/>
    </row>
    <row r="2471" spans="1:19" x14ac:dyDescent="0.25">
      <c r="A2471" s="224">
        <v>698</v>
      </c>
      <c r="B2471" s="224">
        <v>9836</v>
      </c>
      <c r="C2471" s="224">
        <v>1</v>
      </c>
      <c r="D2471" s="224">
        <v>14</v>
      </c>
      <c r="E2471" s="224">
        <v>173</v>
      </c>
      <c r="F2471" s="232"/>
      <c r="J2471" s="205" t="s">
        <v>1913</v>
      </c>
      <c r="L2471" s="233"/>
      <c r="M2471" s="275"/>
      <c r="N2471" s="275"/>
    </row>
    <row r="2472" spans="1:19" x14ac:dyDescent="0.25">
      <c r="F2472" s="232"/>
      <c r="L2472" s="233"/>
      <c r="M2472" s="275"/>
      <c r="N2472" s="275"/>
    </row>
    <row r="2473" spans="1:19" ht="30" x14ac:dyDescent="0.25">
      <c r="A2473" s="224">
        <v>699</v>
      </c>
      <c r="B2473" s="224">
        <v>10201</v>
      </c>
      <c r="C2473" s="224">
        <v>1</v>
      </c>
      <c r="D2473" s="224">
        <v>14</v>
      </c>
      <c r="E2473" s="224">
        <v>173</v>
      </c>
      <c r="F2473" s="232"/>
      <c r="J2473" s="202" t="s">
        <v>1914</v>
      </c>
      <c r="L2473" s="233"/>
      <c r="M2473" s="275"/>
      <c r="N2473" s="275"/>
    </row>
    <row r="2474" spans="1:19" x14ac:dyDescent="0.25">
      <c r="F2474" s="232"/>
      <c r="L2474" s="233"/>
      <c r="M2474" s="275"/>
      <c r="N2474" s="275"/>
    </row>
    <row r="2475" spans="1:19" x14ac:dyDescent="0.25">
      <c r="A2475" s="224">
        <v>700</v>
      </c>
      <c r="B2475" s="224">
        <v>10202</v>
      </c>
      <c r="C2475" s="224">
        <v>1</v>
      </c>
      <c r="D2475" s="224">
        <v>14</v>
      </c>
      <c r="E2475" s="224">
        <v>173</v>
      </c>
      <c r="F2475" s="232">
        <v>1</v>
      </c>
      <c r="J2475" s="202" t="s">
        <v>1915</v>
      </c>
      <c r="L2475" s="233" t="s">
        <v>66</v>
      </c>
      <c r="M2475" s="275">
        <v>63</v>
      </c>
      <c r="N2475" s="275"/>
      <c r="S2475" s="275"/>
    </row>
    <row r="2476" spans="1:19" x14ac:dyDescent="0.25">
      <c r="F2476" s="232"/>
      <c r="L2476" s="233"/>
      <c r="M2476" s="275"/>
      <c r="N2476" s="275"/>
    </row>
    <row r="2477" spans="1:19" x14ac:dyDescent="0.25">
      <c r="A2477" s="224">
        <v>701</v>
      </c>
      <c r="B2477" s="224">
        <v>12435</v>
      </c>
      <c r="C2477" s="224">
        <v>1</v>
      </c>
      <c r="D2477" s="224">
        <v>14</v>
      </c>
      <c r="E2477" s="224">
        <v>173</v>
      </c>
      <c r="F2477" s="232">
        <v>2</v>
      </c>
      <c r="J2477" s="202" t="s">
        <v>1916</v>
      </c>
      <c r="L2477" s="233" t="s">
        <v>66</v>
      </c>
      <c r="M2477" s="275">
        <v>21</v>
      </c>
      <c r="N2477" s="275"/>
    </row>
    <row r="2478" spans="1:19" x14ac:dyDescent="0.25">
      <c r="A2478" s="224">
        <v>10</v>
      </c>
      <c r="B2478" s="224">
        <v>9969</v>
      </c>
      <c r="C2478" s="224">
        <v>1</v>
      </c>
      <c r="D2478" s="224">
        <v>1</v>
      </c>
      <c r="E2478" s="224">
        <v>112</v>
      </c>
      <c r="F2478" s="232"/>
      <c r="L2478" s="233"/>
      <c r="M2478" s="275"/>
      <c r="N2478" s="275"/>
    </row>
    <row r="2479" spans="1:19" x14ac:dyDescent="0.25">
      <c r="F2479" s="232"/>
      <c r="L2479" s="233"/>
      <c r="M2479" s="275"/>
      <c r="N2479" s="275"/>
    </row>
    <row r="2480" spans="1:19" x14ac:dyDescent="0.25">
      <c r="A2480" s="224">
        <v>11</v>
      </c>
      <c r="B2480" s="224">
        <v>9970</v>
      </c>
      <c r="C2480" s="224">
        <v>1</v>
      </c>
      <c r="D2480" s="224">
        <v>1</v>
      </c>
      <c r="E2480" s="224">
        <v>112</v>
      </c>
      <c r="F2480" s="232"/>
      <c r="L2480" s="233"/>
      <c r="M2480" s="275"/>
      <c r="N2480" s="275"/>
    </row>
    <row r="2481" spans="1:16" x14ac:dyDescent="0.25">
      <c r="F2481" s="232"/>
      <c r="L2481" s="233"/>
      <c r="M2481" s="275"/>
      <c r="N2481" s="275"/>
    </row>
    <row r="2482" spans="1:16" x14ac:dyDescent="0.25">
      <c r="A2482" s="224">
        <v>9</v>
      </c>
      <c r="B2482" s="224">
        <v>6695</v>
      </c>
      <c r="C2482" s="224">
        <v>1</v>
      </c>
      <c r="D2482" s="224">
        <v>1</v>
      </c>
      <c r="E2482" s="224">
        <v>112</v>
      </c>
      <c r="F2482" s="232"/>
      <c r="G2482" s="231">
        <v>66</v>
      </c>
      <c r="L2482" s="233"/>
      <c r="M2482" s="275"/>
      <c r="N2482" s="275"/>
    </row>
    <row r="2483" spans="1:16" x14ac:dyDescent="0.25">
      <c r="F2483" s="232"/>
      <c r="L2483" s="233"/>
      <c r="M2483" s="275"/>
      <c r="N2483" s="275"/>
    </row>
    <row r="2484" spans="1:16" x14ac:dyDescent="0.25">
      <c r="F2484" s="232"/>
      <c r="L2484" s="233"/>
      <c r="M2484" s="275"/>
      <c r="N2484" s="275"/>
    </row>
    <row r="2485" spans="1:16" s="242" customFormat="1" x14ac:dyDescent="0.25">
      <c r="A2485" s="236"/>
      <c r="B2485" s="236"/>
      <c r="C2485" s="236"/>
      <c r="D2485" s="236"/>
      <c r="E2485" s="236"/>
      <c r="F2485" s="237"/>
      <c r="G2485" s="238"/>
      <c r="H2485" s="238"/>
      <c r="I2485" s="238"/>
      <c r="J2485" s="211" t="s">
        <v>2132</v>
      </c>
      <c r="K2485" s="239"/>
      <c r="L2485" s="228"/>
      <c r="M2485" s="300"/>
      <c r="N2485" s="300"/>
      <c r="O2485" s="240"/>
      <c r="P2485" s="322"/>
    </row>
    <row r="2486" spans="1:16" s="242" customFormat="1" ht="14.25" customHeight="1" x14ac:dyDescent="0.25">
      <c r="A2486" s="236"/>
      <c r="B2486" s="236"/>
      <c r="C2486" s="236"/>
      <c r="D2486" s="236"/>
      <c r="E2486" s="236"/>
      <c r="F2486" s="247"/>
      <c r="J2486" s="207"/>
      <c r="L2486" s="248"/>
      <c r="M2486" s="302"/>
      <c r="N2486" s="302"/>
      <c r="O2486" s="241"/>
      <c r="P2486" s="322"/>
    </row>
    <row r="2487" spans="1:16" s="242" customFormat="1" ht="14.25" customHeight="1" x14ac:dyDescent="0.25">
      <c r="A2487" s="236"/>
      <c r="B2487" s="236"/>
      <c r="C2487" s="236"/>
      <c r="D2487" s="236"/>
      <c r="E2487" s="236"/>
      <c r="F2487" s="247"/>
      <c r="J2487" s="207"/>
      <c r="L2487" s="248"/>
      <c r="M2487" s="302"/>
      <c r="N2487" s="302"/>
      <c r="O2487" s="241"/>
      <c r="P2487" s="322"/>
    </row>
    <row r="2488" spans="1:16" x14ac:dyDescent="0.25">
      <c r="F2488" s="225"/>
      <c r="G2488" s="226"/>
      <c r="H2488" s="226"/>
      <c r="I2488" s="227"/>
      <c r="J2488" s="206"/>
      <c r="K2488" s="226"/>
      <c r="L2488" s="228"/>
      <c r="M2488" s="314"/>
      <c r="N2488" s="300"/>
      <c r="O2488" s="229"/>
      <c r="P2488" s="320"/>
    </row>
    <row r="2489" spans="1:16" x14ac:dyDescent="0.25">
      <c r="A2489" s="224">
        <v>702</v>
      </c>
      <c r="B2489" s="224">
        <v>12536</v>
      </c>
      <c r="C2489" s="224">
        <v>1</v>
      </c>
      <c r="D2489" s="224">
        <v>14</v>
      </c>
      <c r="E2489" s="224">
        <v>173</v>
      </c>
      <c r="F2489" s="232"/>
      <c r="J2489" s="205" t="s">
        <v>1917</v>
      </c>
      <c r="L2489" s="233"/>
      <c r="M2489" s="275"/>
      <c r="N2489" s="275"/>
    </row>
    <row r="2490" spans="1:16" x14ac:dyDescent="0.25">
      <c r="F2490" s="232"/>
      <c r="L2490" s="233"/>
      <c r="M2490" s="275"/>
      <c r="N2490" s="275"/>
    </row>
    <row r="2491" spans="1:16" ht="30" x14ac:dyDescent="0.25">
      <c r="A2491" s="224">
        <v>703</v>
      </c>
      <c r="B2491" s="224">
        <v>12537</v>
      </c>
      <c r="C2491" s="224">
        <v>1</v>
      </c>
      <c r="D2491" s="224">
        <v>14</v>
      </c>
      <c r="E2491" s="224">
        <v>174</v>
      </c>
      <c r="F2491" s="232"/>
      <c r="J2491" s="202" t="s">
        <v>1914</v>
      </c>
      <c r="L2491" s="233"/>
      <c r="M2491" s="275"/>
      <c r="N2491" s="275"/>
    </row>
    <row r="2492" spans="1:16" x14ac:dyDescent="0.25">
      <c r="F2492" s="232"/>
      <c r="L2492" s="233"/>
      <c r="M2492" s="275"/>
      <c r="N2492" s="275"/>
    </row>
    <row r="2493" spans="1:16" x14ac:dyDescent="0.25">
      <c r="A2493" s="224">
        <v>704</v>
      </c>
      <c r="B2493" s="224">
        <v>12538</v>
      </c>
      <c r="C2493" s="224">
        <v>1</v>
      </c>
      <c r="D2493" s="224">
        <v>14</v>
      </c>
      <c r="E2493" s="224">
        <v>174</v>
      </c>
      <c r="F2493" s="232">
        <v>3</v>
      </c>
      <c r="J2493" s="202" t="s">
        <v>1918</v>
      </c>
      <c r="L2493" s="233" t="s">
        <v>136</v>
      </c>
      <c r="M2493" s="275">
        <v>10</v>
      </c>
      <c r="N2493" s="275"/>
    </row>
    <row r="2494" spans="1:16" x14ac:dyDescent="0.25">
      <c r="F2494" s="232"/>
      <c r="L2494" s="233"/>
      <c r="M2494" s="275"/>
      <c r="N2494" s="275"/>
    </row>
    <row r="2495" spans="1:16" x14ac:dyDescent="0.25">
      <c r="A2495" s="224">
        <v>705</v>
      </c>
      <c r="B2495" s="224">
        <v>9840</v>
      </c>
      <c r="C2495" s="224">
        <v>1</v>
      </c>
      <c r="D2495" s="224">
        <v>14</v>
      </c>
      <c r="E2495" s="224">
        <v>174</v>
      </c>
      <c r="F2495" s="232"/>
      <c r="J2495" s="205" t="s">
        <v>1919</v>
      </c>
      <c r="L2495" s="233"/>
      <c r="M2495" s="275"/>
      <c r="N2495" s="275"/>
    </row>
    <row r="2496" spans="1:16" x14ac:dyDescent="0.25">
      <c r="F2496" s="232"/>
      <c r="L2496" s="233"/>
      <c r="M2496" s="275"/>
      <c r="N2496" s="275"/>
    </row>
    <row r="2497" spans="1:14" ht="45" x14ac:dyDescent="0.25">
      <c r="A2497" s="224">
        <v>706</v>
      </c>
      <c r="B2497" s="224">
        <v>9855</v>
      </c>
      <c r="C2497" s="224">
        <v>1</v>
      </c>
      <c r="D2497" s="224">
        <v>14</v>
      </c>
      <c r="E2497" s="224">
        <v>174</v>
      </c>
      <c r="F2497" s="232"/>
      <c r="J2497" s="202" t="s">
        <v>1920</v>
      </c>
      <c r="L2497" s="233"/>
      <c r="M2497" s="275"/>
      <c r="N2497" s="275"/>
    </row>
    <row r="2498" spans="1:14" x14ac:dyDescent="0.25">
      <c r="F2498" s="232"/>
      <c r="L2498" s="233"/>
      <c r="M2498" s="275"/>
      <c r="N2498" s="275"/>
    </row>
    <row r="2499" spans="1:14" x14ac:dyDescent="0.25">
      <c r="A2499" s="224">
        <v>707</v>
      </c>
      <c r="B2499" s="224">
        <v>11123</v>
      </c>
      <c r="C2499" s="224">
        <v>1</v>
      </c>
      <c r="D2499" s="224">
        <v>14</v>
      </c>
      <c r="E2499" s="224">
        <v>174</v>
      </c>
      <c r="F2499" s="232">
        <v>4</v>
      </c>
      <c r="J2499" s="202" t="s">
        <v>1921</v>
      </c>
      <c r="L2499" s="233" t="s">
        <v>66</v>
      </c>
      <c r="M2499" s="275">
        <v>4</v>
      </c>
      <c r="N2499" s="275"/>
    </row>
    <row r="2500" spans="1:14" x14ac:dyDescent="0.25">
      <c r="F2500" s="232"/>
      <c r="L2500" s="233"/>
      <c r="M2500" s="275"/>
      <c r="N2500" s="275"/>
    </row>
    <row r="2501" spans="1:14" ht="45" x14ac:dyDescent="0.25">
      <c r="A2501" s="224">
        <v>708</v>
      </c>
      <c r="B2501" s="224">
        <v>12929</v>
      </c>
      <c r="C2501" s="224">
        <v>1</v>
      </c>
      <c r="D2501" s="224">
        <v>14</v>
      </c>
      <c r="E2501" s="224">
        <v>174</v>
      </c>
      <c r="F2501" s="232"/>
      <c r="J2501" s="202" t="s">
        <v>1922</v>
      </c>
      <c r="L2501" s="233"/>
      <c r="M2501" s="275"/>
      <c r="N2501" s="275"/>
    </row>
    <row r="2502" spans="1:14" x14ac:dyDescent="0.25">
      <c r="F2502" s="232"/>
      <c r="L2502" s="233"/>
      <c r="M2502" s="275"/>
      <c r="N2502" s="275"/>
    </row>
    <row r="2503" spans="1:14" x14ac:dyDescent="0.25">
      <c r="A2503" s="224">
        <v>709</v>
      </c>
      <c r="B2503" s="224">
        <v>12928</v>
      </c>
      <c r="C2503" s="224">
        <v>1</v>
      </c>
      <c r="D2503" s="224">
        <v>14</v>
      </c>
      <c r="E2503" s="224">
        <v>174</v>
      </c>
      <c r="F2503" s="232">
        <v>5</v>
      </c>
      <c r="J2503" s="202" t="s">
        <v>1923</v>
      </c>
      <c r="L2503" s="233" t="s">
        <v>66</v>
      </c>
      <c r="M2503" s="275">
        <v>93</v>
      </c>
      <c r="N2503" s="275"/>
    </row>
    <row r="2504" spans="1:14" x14ac:dyDescent="0.25">
      <c r="F2504" s="232"/>
      <c r="L2504" s="233"/>
      <c r="M2504" s="275"/>
      <c r="N2504" s="275"/>
    </row>
    <row r="2505" spans="1:14" x14ac:dyDescent="0.25">
      <c r="A2505" s="224">
        <v>710</v>
      </c>
      <c r="B2505" s="224">
        <v>12449</v>
      </c>
      <c r="C2505" s="224">
        <v>1</v>
      </c>
      <c r="D2505" s="224">
        <v>14</v>
      </c>
      <c r="E2505" s="224">
        <v>174</v>
      </c>
      <c r="F2505" s="232"/>
      <c r="J2505" s="205" t="s">
        <v>1924</v>
      </c>
      <c r="L2505" s="233"/>
      <c r="M2505" s="275"/>
      <c r="N2505" s="275"/>
    </row>
    <row r="2506" spans="1:14" x14ac:dyDescent="0.25">
      <c r="F2506" s="232"/>
      <c r="L2506" s="233"/>
      <c r="M2506" s="275"/>
      <c r="N2506" s="275"/>
    </row>
    <row r="2507" spans="1:14" ht="45" x14ac:dyDescent="0.25">
      <c r="A2507" s="224">
        <v>711</v>
      </c>
      <c r="B2507" s="224">
        <v>12450</v>
      </c>
      <c r="C2507" s="224">
        <v>1</v>
      </c>
      <c r="D2507" s="224">
        <v>14</v>
      </c>
      <c r="E2507" s="224">
        <v>174</v>
      </c>
      <c r="F2507" s="232"/>
      <c r="J2507" s="202" t="s">
        <v>1925</v>
      </c>
      <c r="L2507" s="233"/>
      <c r="M2507" s="275"/>
      <c r="N2507" s="275"/>
    </row>
    <row r="2508" spans="1:14" x14ac:dyDescent="0.25">
      <c r="F2508" s="232"/>
      <c r="L2508" s="233"/>
      <c r="M2508" s="275"/>
      <c r="N2508" s="275"/>
    </row>
    <row r="2509" spans="1:14" x14ac:dyDescent="0.25">
      <c r="A2509" s="224">
        <v>712</v>
      </c>
      <c r="B2509" s="224">
        <v>12451</v>
      </c>
      <c r="C2509" s="224">
        <v>1</v>
      </c>
      <c r="D2509" s="224">
        <v>14</v>
      </c>
      <c r="E2509" s="224">
        <v>174</v>
      </c>
      <c r="F2509" s="232">
        <v>6</v>
      </c>
      <c r="G2509" s="231" t="s">
        <v>890</v>
      </c>
      <c r="J2509" s="202" t="s">
        <v>1926</v>
      </c>
      <c r="L2509" s="233" t="s">
        <v>66</v>
      </c>
      <c r="M2509" s="275">
        <v>10</v>
      </c>
      <c r="N2509" s="275"/>
    </row>
    <row r="2510" spans="1:14" x14ac:dyDescent="0.25">
      <c r="A2510" s="224">
        <v>10</v>
      </c>
      <c r="B2510" s="224">
        <v>9969</v>
      </c>
      <c r="C2510" s="224">
        <v>1</v>
      </c>
      <c r="D2510" s="224">
        <v>1</v>
      </c>
      <c r="E2510" s="224">
        <v>112</v>
      </c>
      <c r="F2510" s="232"/>
      <c r="L2510" s="233"/>
      <c r="M2510" s="275"/>
      <c r="N2510" s="275"/>
    </row>
    <row r="2511" spans="1:14" x14ac:dyDescent="0.25">
      <c r="F2511" s="232"/>
      <c r="L2511" s="233"/>
      <c r="M2511" s="275"/>
      <c r="N2511" s="275"/>
    </row>
    <row r="2512" spans="1:14" x14ac:dyDescent="0.25">
      <c r="A2512" s="224">
        <v>11</v>
      </c>
      <c r="B2512" s="224">
        <v>9970</v>
      </c>
      <c r="C2512" s="224">
        <v>1</v>
      </c>
      <c r="D2512" s="224">
        <v>1</v>
      </c>
      <c r="E2512" s="224">
        <v>112</v>
      </c>
      <c r="F2512" s="232"/>
      <c r="L2512" s="233"/>
      <c r="M2512" s="275"/>
      <c r="N2512" s="275"/>
    </row>
    <row r="2513" spans="1:14" x14ac:dyDescent="0.25">
      <c r="F2513" s="232"/>
      <c r="L2513" s="233"/>
      <c r="M2513" s="275"/>
      <c r="N2513" s="275"/>
    </row>
    <row r="2514" spans="1:14" x14ac:dyDescent="0.25">
      <c r="A2514" s="224">
        <v>9</v>
      </c>
      <c r="B2514" s="224">
        <v>6695</v>
      </c>
      <c r="C2514" s="224">
        <v>1</v>
      </c>
      <c r="D2514" s="224">
        <v>1</v>
      </c>
      <c r="E2514" s="224">
        <v>112</v>
      </c>
      <c r="F2514" s="232"/>
      <c r="G2514" s="231">
        <v>66</v>
      </c>
      <c r="L2514" s="233"/>
      <c r="M2514" s="275"/>
      <c r="N2514" s="275"/>
    </row>
    <row r="2515" spans="1:14" x14ac:dyDescent="0.25">
      <c r="A2515" s="224">
        <v>10</v>
      </c>
      <c r="B2515" s="224">
        <v>9969</v>
      </c>
      <c r="C2515" s="224">
        <v>1</v>
      </c>
      <c r="D2515" s="224">
        <v>1</v>
      </c>
      <c r="E2515" s="224">
        <v>112</v>
      </c>
      <c r="F2515" s="232"/>
      <c r="L2515" s="233"/>
      <c r="M2515" s="275"/>
      <c r="N2515" s="275"/>
    </row>
    <row r="2516" spans="1:14" x14ac:dyDescent="0.25">
      <c r="F2516" s="232"/>
      <c r="L2516" s="233"/>
      <c r="M2516" s="275"/>
      <c r="N2516" s="275"/>
    </row>
    <row r="2517" spans="1:14" x14ac:dyDescent="0.25">
      <c r="A2517" s="224">
        <v>11</v>
      </c>
      <c r="B2517" s="224">
        <v>9970</v>
      </c>
      <c r="C2517" s="224">
        <v>1</v>
      </c>
      <c r="D2517" s="224">
        <v>1</v>
      </c>
      <c r="E2517" s="224">
        <v>112</v>
      </c>
      <c r="F2517" s="232"/>
      <c r="L2517" s="233"/>
      <c r="M2517" s="275"/>
      <c r="N2517" s="275"/>
    </row>
    <row r="2518" spans="1:14" x14ac:dyDescent="0.25">
      <c r="F2518" s="232"/>
      <c r="L2518" s="233"/>
      <c r="M2518" s="275"/>
      <c r="N2518" s="275"/>
    </row>
    <row r="2519" spans="1:14" x14ac:dyDescent="0.25">
      <c r="F2519" s="232"/>
      <c r="L2519" s="233"/>
      <c r="M2519" s="275"/>
      <c r="N2519" s="275"/>
    </row>
    <row r="2520" spans="1:14" x14ac:dyDescent="0.25">
      <c r="A2520" s="224">
        <v>11</v>
      </c>
      <c r="B2520" s="224">
        <v>9970</v>
      </c>
      <c r="C2520" s="224">
        <v>1</v>
      </c>
      <c r="D2520" s="224">
        <v>1</v>
      </c>
      <c r="E2520" s="224">
        <v>112</v>
      </c>
      <c r="F2520" s="232"/>
      <c r="L2520" s="233"/>
      <c r="M2520" s="275"/>
      <c r="N2520" s="275"/>
    </row>
    <row r="2521" spans="1:14" x14ac:dyDescent="0.25">
      <c r="F2521" s="232"/>
      <c r="L2521" s="233"/>
      <c r="M2521" s="275"/>
      <c r="N2521" s="275"/>
    </row>
    <row r="2522" spans="1:14" x14ac:dyDescent="0.25">
      <c r="A2522" s="224">
        <v>9</v>
      </c>
      <c r="B2522" s="224">
        <v>6695</v>
      </c>
      <c r="C2522" s="224">
        <v>1</v>
      </c>
      <c r="D2522" s="224">
        <v>1</v>
      </c>
      <c r="E2522" s="224">
        <v>112</v>
      </c>
      <c r="F2522" s="232"/>
      <c r="G2522" s="231">
        <v>66</v>
      </c>
      <c r="L2522" s="233"/>
      <c r="M2522" s="275"/>
      <c r="N2522" s="275"/>
    </row>
    <row r="2523" spans="1:14" x14ac:dyDescent="0.25">
      <c r="A2523" s="224">
        <v>10</v>
      </c>
      <c r="B2523" s="224">
        <v>9969</v>
      </c>
      <c r="C2523" s="224">
        <v>1</v>
      </c>
      <c r="D2523" s="224">
        <v>1</v>
      </c>
      <c r="E2523" s="224">
        <v>112</v>
      </c>
      <c r="F2523" s="232"/>
      <c r="L2523" s="233"/>
      <c r="M2523" s="275"/>
      <c r="N2523" s="275"/>
    </row>
    <row r="2524" spans="1:14" x14ac:dyDescent="0.25">
      <c r="F2524" s="232"/>
      <c r="L2524" s="233"/>
      <c r="M2524" s="275"/>
      <c r="N2524" s="275"/>
    </row>
    <row r="2525" spans="1:14" x14ac:dyDescent="0.25">
      <c r="A2525" s="224">
        <v>11</v>
      </c>
      <c r="B2525" s="224">
        <v>9970</v>
      </c>
      <c r="C2525" s="224">
        <v>1</v>
      </c>
      <c r="D2525" s="224">
        <v>1</v>
      </c>
      <c r="E2525" s="224">
        <v>112</v>
      </c>
      <c r="F2525" s="232"/>
      <c r="L2525" s="233"/>
      <c r="M2525" s="275"/>
      <c r="N2525" s="275"/>
    </row>
    <row r="2526" spans="1:14" x14ac:dyDescent="0.25">
      <c r="F2526" s="232"/>
      <c r="L2526" s="233"/>
      <c r="M2526" s="275"/>
      <c r="N2526" s="275"/>
    </row>
    <row r="2527" spans="1:14" x14ac:dyDescent="0.25">
      <c r="F2527" s="232"/>
      <c r="L2527" s="233"/>
      <c r="M2527" s="275"/>
      <c r="N2527" s="275"/>
    </row>
    <row r="2528" spans="1:14" x14ac:dyDescent="0.25">
      <c r="F2528" s="232"/>
      <c r="L2528" s="233"/>
      <c r="M2528" s="275"/>
      <c r="N2528" s="275"/>
    </row>
    <row r="2529" spans="1:16" x14ac:dyDescent="0.25">
      <c r="F2529" s="232"/>
      <c r="L2529" s="233"/>
      <c r="M2529" s="275"/>
      <c r="N2529" s="275"/>
    </row>
    <row r="2530" spans="1:16" x14ac:dyDescent="0.25">
      <c r="F2530" s="232"/>
      <c r="L2530" s="233"/>
      <c r="M2530" s="275"/>
      <c r="N2530" s="275"/>
    </row>
    <row r="2531" spans="1:16" s="242" customFormat="1" x14ac:dyDescent="0.25">
      <c r="A2531" s="236"/>
      <c r="B2531" s="236"/>
      <c r="C2531" s="236"/>
      <c r="D2531" s="236"/>
      <c r="E2531" s="236"/>
      <c r="F2531" s="237"/>
      <c r="G2531" s="238"/>
      <c r="H2531" s="238"/>
      <c r="I2531" s="238"/>
      <c r="J2531" s="211" t="s">
        <v>2132</v>
      </c>
      <c r="K2531" s="239"/>
      <c r="L2531" s="228"/>
      <c r="M2531" s="300"/>
      <c r="N2531" s="300"/>
      <c r="O2531" s="240"/>
      <c r="P2531" s="322"/>
    </row>
    <row r="2532" spans="1:16" s="242" customFormat="1" x14ac:dyDescent="0.25">
      <c r="A2532" s="236"/>
      <c r="B2532" s="236"/>
      <c r="C2532" s="236"/>
      <c r="D2532" s="236"/>
      <c r="E2532" s="236"/>
      <c r="F2532" s="254"/>
      <c r="G2532" s="255"/>
      <c r="H2532" s="255"/>
      <c r="I2532" s="255"/>
      <c r="J2532" s="220"/>
      <c r="K2532" s="255"/>
      <c r="L2532" s="256"/>
      <c r="M2532" s="304"/>
      <c r="N2532" s="304"/>
      <c r="O2532" s="241"/>
      <c r="P2532" s="322"/>
    </row>
    <row r="2533" spans="1:16" s="242" customFormat="1" ht="14.25" customHeight="1" x14ac:dyDescent="0.25">
      <c r="A2533" s="236"/>
      <c r="B2533" s="236"/>
      <c r="C2533" s="236"/>
      <c r="D2533" s="236"/>
      <c r="E2533" s="236"/>
      <c r="F2533" s="247"/>
      <c r="J2533" s="207"/>
      <c r="L2533" s="248"/>
      <c r="M2533" s="302"/>
      <c r="N2533" s="302"/>
      <c r="O2533" s="241"/>
      <c r="P2533" s="322"/>
    </row>
    <row r="2534" spans="1:16" x14ac:dyDescent="0.25">
      <c r="F2534" s="225"/>
      <c r="G2534" s="226"/>
      <c r="H2534" s="226"/>
      <c r="I2534" s="227"/>
      <c r="J2534" s="206"/>
      <c r="K2534" s="226"/>
      <c r="L2534" s="228"/>
      <c r="M2534" s="300"/>
      <c r="N2534" s="300"/>
      <c r="O2534" s="259"/>
      <c r="P2534" s="320"/>
    </row>
    <row r="2535" spans="1:16" x14ac:dyDescent="0.25">
      <c r="A2535" s="224">
        <v>688</v>
      </c>
      <c r="B2535" s="224">
        <v>1572</v>
      </c>
      <c r="C2535" s="224">
        <v>1</v>
      </c>
      <c r="D2535" s="224">
        <v>14</v>
      </c>
      <c r="E2535" s="224">
        <v>173</v>
      </c>
      <c r="F2535" s="232"/>
      <c r="J2535" s="203" t="s">
        <v>1906</v>
      </c>
      <c r="L2535" s="233"/>
      <c r="M2535" s="275"/>
      <c r="N2535" s="275"/>
    </row>
    <row r="2536" spans="1:16" x14ac:dyDescent="0.25">
      <c r="F2536" s="232"/>
      <c r="L2536" s="233"/>
      <c r="M2536" s="275"/>
      <c r="N2536" s="275"/>
    </row>
    <row r="2537" spans="1:16" x14ac:dyDescent="0.25">
      <c r="A2537" s="224">
        <v>689</v>
      </c>
      <c r="B2537" s="224">
        <v>1573</v>
      </c>
      <c r="C2537" s="224">
        <v>1</v>
      </c>
      <c r="D2537" s="224">
        <v>14</v>
      </c>
      <c r="E2537" s="224">
        <v>173</v>
      </c>
      <c r="F2537" s="232"/>
      <c r="J2537" s="203" t="s">
        <v>1907</v>
      </c>
      <c r="L2537" s="233"/>
      <c r="M2537" s="275"/>
      <c r="N2537" s="275"/>
    </row>
    <row r="2538" spans="1:16" x14ac:dyDescent="0.25">
      <c r="A2538" s="224">
        <v>5</v>
      </c>
      <c r="B2538" s="224">
        <v>3627</v>
      </c>
      <c r="C2538" s="224">
        <v>1</v>
      </c>
      <c r="D2538" s="224">
        <v>1</v>
      </c>
      <c r="E2538" s="224">
        <v>112</v>
      </c>
      <c r="F2538" s="232"/>
      <c r="J2538" s="203" t="s">
        <v>2134</v>
      </c>
      <c r="L2538" s="233"/>
      <c r="M2538" s="275"/>
      <c r="N2538" s="275"/>
    </row>
    <row r="2539" spans="1:16" x14ac:dyDescent="0.25">
      <c r="F2539" s="232"/>
      <c r="J2539" s="203"/>
      <c r="L2539" s="233"/>
      <c r="M2539" s="307" t="s">
        <v>2135</v>
      </c>
      <c r="N2539" s="275"/>
    </row>
    <row r="2540" spans="1:16" x14ac:dyDescent="0.25">
      <c r="A2540" s="224">
        <v>6</v>
      </c>
      <c r="B2540" s="224">
        <v>6692</v>
      </c>
      <c r="C2540" s="224">
        <v>1</v>
      </c>
      <c r="D2540" s="224">
        <v>1</v>
      </c>
      <c r="E2540" s="224">
        <v>112</v>
      </c>
      <c r="F2540" s="232"/>
      <c r="G2540" s="231">
        <v>19</v>
      </c>
      <c r="J2540" s="202" t="s">
        <v>2137</v>
      </c>
      <c r="L2540" s="233"/>
      <c r="M2540" s="234">
        <v>173</v>
      </c>
      <c r="N2540" s="275"/>
    </row>
    <row r="2541" spans="1:16" x14ac:dyDescent="0.25">
      <c r="F2541" s="232"/>
      <c r="J2541" s="203"/>
      <c r="L2541" s="233"/>
      <c r="M2541" s="234"/>
      <c r="N2541" s="275"/>
    </row>
    <row r="2542" spans="1:16" x14ac:dyDescent="0.25">
      <c r="A2542" s="224">
        <v>6</v>
      </c>
      <c r="B2542" s="224">
        <v>6692</v>
      </c>
      <c r="C2542" s="224">
        <v>1</v>
      </c>
      <c r="D2542" s="224">
        <v>1</v>
      </c>
      <c r="E2542" s="224">
        <v>112</v>
      </c>
      <c r="F2542" s="232"/>
      <c r="G2542" s="231">
        <v>19</v>
      </c>
      <c r="J2542" s="202" t="s">
        <v>2137</v>
      </c>
      <c r="L2542" s="233"/>
      <c r="M2542" s="234">
        <v>174</v>
      </c>
      <c r="N2542" s="275"/>
    </row>
    <row r="2543" spans="1:16" x14ac:dyDescent="0.25">
      <c r="F2543" s="232"/>
      <c r="L2543" s="233"/>
      <c r="M2543" s="275"/>
      <c r="N2543" s="275"/>
    </row>
    <row r="2544" spans="1:16" x14ac:dyDescent="0.25">
      <c r="A2544" s="224">
        <v>6</v>
      </c>
      <c r="B2544" s="224">
        <v>6692</v>
      </c>
      <c r="C2544" s="224">
        <v>1</v>
      </c>
      <c r="D2544" s="224">
        <v>1</v>
      </c>
      <c r="E2544" s="224">
        <v>112</v>
      </c>
      <c r="F2544" s="232"/>
      <c r="G2544" s="231">
        <v>19</v>
      </c>
      <c r="L2544" s="233"/>
      <c r="M2544" s="275"/>
      <c r="N2544" s="275"/>
    </row>
    <row r="2545" spans="1:14" x14ac:dyDescent="0.25">
      <c r="F2545" s="232"/>
      <c r="L2545" s="233"/>
      <c r="M2545" s="275"/>
      <c r="N2545" s="275"/>
    </row>
    <row r="2546" spans="1:14" x14ac:dyDescent="0.25">
      <c r="A2546" s="224">
        <v>6</v>
      </c>
      <c r="B2546" s="224">
        <v>6692</v>
      </c>
      <c r="C2546" s="224">
        <v>1</v>
      </c>
      <c r="D2546" s="224">
        <v>1</v>
      </c>
      <c r="E2546" s="224">
        <v>112</v>
      </c>
      <c r="F2546" s="232"/>
      <c r="G2546" s="231">
        <v>19</v>
      </c>
      <c r="L2546" s="233"/>
      <c r="M2546" s="275"/>
      <c r="N2546" s="275"/>
    </row>
    <row r="2547" spans="1:14" x14ac:dyDescent="0.25">
      <c r="A2547" s="224">
        <v>8</v>
      </c>
      <c r="B2547" s="224">
        <v>6694</v>
      </c>
      <c r="C2547" s="224">
        <v>1</v>
      </c>
      <c r="D2547" s="224">
        <v>1</v>
      </c>
      <c r="E2547" s="224">
        <v>112</v>
      </c>
      <c r="F2547" s="232"/>
      <c r="G2547" s="231">
        <v>66</v>
      </c>
      <c r="J2547" s="203"/>
      <c r="L2547" s="233"/>
      <c r="M2547" s="275"/>
      <c r="N2547" s="275"/>
    </row>
    <row r="2548" spans="1:14" x14ac:dyDescent="0.25">
      <c r="A2548" s="224">
        <v>6</v>
      </c>
      <c r="B2548" s="224">
        <v>6692</v>
      </c>
      <c r="C2548" s="224">
        <v>1</v>
      </c>
      <c r="D2548" s="224">
        <v>1</v>
      </c>
      <c r="E2548" s="224">
        <v>112</v>
      </c>
      <c r="F2548" s="232"/>
      <c r="G2548" s="231">
        <v>19</v>
      </c>
      <c r="L2548" s="233"/>
      <c r="M2548" s="275"/>
      <c r="N2548" s="275"/>
    </row>
    <row r="2549" spans="1:14" x14ac:dyDescent="0.25">
      <c r="A2549" s="224">
        <v>8</v>
      </c>
      <c r="B2549" s="224">
        <v>6694</v>
      </c>
      <c r="C2549" s="224">
        <v>1</v>
      </c>
      <c r="D2549" s="224">
        <v>1</v>
      </c>
      <c r="E2549" s="224">
        <v>112</v>
      </c>
      <c r="F2549" s="232"/>
      <c r="G2549" s="231">
        <v>66</v>
      </c>
      <c r="L2549" s="233"/>
      <c r="M2549" s="275"/>
      <c r="N2549" s="275"/>
    </row>
    <row r="2550" spans="1:14" x14ac:dyDescent="0.25">
      <c r="A2550" s="224">
        <v>6</v>
      </c>
      <c r="B2550" s="224">
        <v>6692</v>
      </c>
      <c r="C2550" s="224">
        <v>1</v>
      </c>
      <c r="D2550" s="224">
        <v>1</v>
      </c>
      <c r="E2550" s="224">
        <v>112</v>
      </c>
      <c r="F2550" s="232"/>
      <c r="G2550" s="231">
        <v>19</v>
      </c>
      <c r="L2550" s="233"/>
      <c r="M2550" s="275"/>
      <c r="N2550" s="275"/>
    </row>
    <row r="2551" spans="1:14" x14ac:dyDescent="0.25">
      <c r="A2551" s="224">
        <v>8</v>
      </c>
      <c r="B2551" s="224">
        <v>6694</v>
      </c>
      <c r="C2551" s="224">
        <v>1</v>
      </c>
      <c r="D2551" s="224">
        <v>1</v>
      </c>
      <c r="E2551" s="224">
        <v>112</v>
      </c>
      <c r="F2551" s="232"/>
      <c r="G2551" s="231">
        <v>66</v>
      </c>
      <c r="L2551" s="233"/>
      <c r="M2551" s="275"/>
      <c r="N2551" s="275"/>
    </row>
    <row r="2552" spans="1:14" x14ac:dyDescent="0.25">
      <c r="A2552" s="224">
        <v>6</v>
      </c>
      <c r="B2552" s="224">
        <v>6692</v>
      </c>
      <c r="C2552" s="224">
        <v>1</v>
      </c>
      <c r="D2552" s="224">
        <v>1</v>
      </c>
      <c r="E2552" s="224">
        <v>112</v>
      </c>
      <c r="F2552" s="232"/>
      <c r="G2552" s="231">
        <v>19</v>
      </c>
      <c r="L2552" s="233"/>
      <c r="M2552" s="275"/>
      <c r="N2552" s="275"/>
    </row>
    <row r="2553" spans="1:14" x14ac:dyDescent="0.25">
      <c r="A2553" s="224">
        <v>11</v>
      </c>
      <c r="B2553" s="224">
        <v>9970</v>
      </c>
      <c r="C2553" s="224">
        <v>1</v>
      </c>
      <c r="D2553" s="224">
        <v>1</v>
      </c>
      <c r="E2553" s="224">
        <v>112</v>
      </c>
      <c r="F2553" s="232"/>
      <c r="J2553" s="203"/>
      <c r="L2553" s="233"/>
      <c r="M2553" s="275"/>
      <c r="N2553" s="275"/>
    </row>
    <row r="2554" spans="1:14" x14ac:dyDescent="0.25">
      <c r="A2554" s="224">
        <v>6</v>
      </c>
      <c r="B2554" s="224">
        <v>6692</v>
      </c>
      <c r="C2554" s="224">
        <v>1</v>
      </c>
      <c r="D2554" s="224">
        <v>1</v>
      </c>
      <c r="E2554" s="224">
        <v>112</v>
      </c>
      <c r="F2554" s="232"/>
      <c r="G2554" s="231">
        <v>19</v>
      </c>
      <c r="L2554" s="233"/>
      <c r="M2554" s="275"/>
      <c r="N2554" s="275"/>
    </row>
    <row r="2555" spans="1:14" x14ac:dyDescent="0.25">
      <c r="A2555" s="224">
        <v>12</v>
      </c>
      <c r="B2555" s="224">
        <v>9971</v>
      </c>
      <c r="C2555" s="224">
        <v>1</v>
      </c>
      <c r="D2555" s="224">
        <v>1</v>
      </c>
      <c r="E2555" s="224">
        <v>112</v>
      </c>
      <c r="F2555" s="232"/>
      <c r="L2555" s="233"/>
      <c r="M2555" s="275"/>
      <c r="N2555" s="275"/>
    </row>
    <row r="2556" spans="1:14" x14ac:dyDescent="0.25">
      <c r="F2556" s="232"/>
      <c r="J2556" s="203"/>
      <c r="L2556" s="233"/>
      <c r="M2556" s="275"/>
      <c r="N2556" s="275"/>
    </row>
    <row r="2557" spans="1:14" x14ac:dyDescent="0.25">
      <c r="A2557" s="224">
        <v>13</v>
      </c>
      <c r="B2557" s="224">
        <v>9972</v>
      </c>
      <c r="C2557" s="224">
        <v>1</v>
      </c>
      <c r="D2557" s="224">
        <v>1</v>
      </c>
      <c r="E2557" s="224">
        <v>112</v>
      </c>
      <c r="F2557" s="232"/>
      <c r="L2557" s="233"/>
      <c r="M2557" s="275"/>
      <c r="N2557" s="275"/>
    </row>
    <row r="2558" spans="1:14" x14ac:dyDescent="0.25">
      <c r="A2558" s="224">
        <v>9</v>
      </c>
      <c r="B2558" s="224">
        <v>6695</v>
      </c>
      <c r="C2558" s="224">
        <v>1</v>
      </c>
      <c r="D2558" s="224">
        <v>1</v>
      </c>
      <c r="E2558" s="224">
        <v>112</v>
      </c>
      <c r="F2558" s="232"/>
      <c r="G2558" s="231">
        <v>66</v>
      </c>
      <c r="L2558" s="233"/>
      <c r="M2558" s="275"/>
      <c r="N2558" s="275"/>
    </row>
    <row r="2559" spans="1:14" x14ac:dyDescent="0.25">
      <c r="F2559" s="232"/>
      <c r="L2559" s="233"/>
      <c r="M2559" s="275"/>
      <c r="N2559" s="275"/>
    </row>
    <row r="2560" spans="1:14" x14ac:dyDescent="0.25">
      <c r="A2560" s="224">
        <v>10</v>
      </c>
      <c r="B2560" s="224">
        <v>9969</v>
      </c>
      <c r="C2560" s="224">
        <v>1</v>
      </c>
      <c r="D2560" s="224">
        <v>1</v>
      </c>
      <c r="E2560" s="224">
        <v>112</v>
      </c>
      <c r="F2560" s="232"/>
      <c r="J2560" s="204"/>
      <c r="L2560" s="233"/>
      <c r="M2560" s="275"/>
      <c r="N2560" s="275"/>
    </row>
    <row r="2561" spans="1:14" x14ac:dyDescent="0.25">
      <c r="F2561" s="232"/>
      <c r="L2561" s="233"/>
      <c r="M2561" s="275"/>
      <c r="N2561" s="275"/>
    </row>
    <row r="2562" spans="1:14" x14ac:dyDescent="0.25">
      <c r="A2562" s="224">
        <v>11</v>
      </c>
      <c r="B2562" s="224">
        <v>9970</v>
      </c>
      <c r="C2562" s="224">
        <v>1</v>
      </c>
      <c r="D2562" s="224">
        <v>1</v>
      </c>
      <c r="E2562" s="224">
        <v>112</v>
      </c>
      <c r="F2562" s="232"/>
      <c r="L2562" s="233"/>
      <c r="M2562" s="275"/>
      <c r="N2562" s="275"/>
    </row>
    <row r="2563" spans="1:14" x14ac:dyDescent="0.25">
      <c r="F2563" s="232"/>
      <c r="L2563" s="233"/>
      <c r="M2563" s="275"/>
      <c r="N2563" s="275"/>
    </row>
    <row r="2564" spans="1:14" x14ac:dyDescent="0.25">
      <c r="A2564" s="224">
        <v>9</v>
      </c>
      <c r="B2564" s="224">
        <v>6695</v>
      </c>
      <c r="C2564" s="224">
        <v>1</v>
      </c>
      <c r="D2564" s="224">
        <v>1</v>
      </c>
      <c r="E2564" s="224">
        <v>112</v>
      </c>
      <c r="F2564" s="232"/>
      <c r="G2564" s="231">
        <v>66</v>
      </c>
      <c r="L2564" s="233"/>
      <c r="M2564" s="275"/>
      <c r="N2564" s="275"/>
    </row>
    <row r="2565" spans="1:14" x14ac:dyDescent="0.25">
      <c r="F2565" s="232"/>
      <c r="L2565" s="233"/>
      <c r="M2565" s="275"/>
      <c r="N2565" s="275"/>
    </row>
    <row r="2566" spans="1:14" x14ac:dyDescent="0.25">
      <c r="A2566" s="224">
        <v>10</v>
      </c>
      <c r="B2566" s="224">
        <v>9969</v>
      </c>
      <c r="C2566" s="224">
        <v>1</v>
      </c>
      <c r="D2566" s="224">
        <v>1</v>
      </c>
      <c r="E2566" s="224">
        <v>112</v>
      </c>
      <c r="F2566" s="232"/>
      <c r="J2566" s="204"/>
      <c r="L2566" s="233"/>
      <c r="M2566" s="275"/>
      <c r="N2566" s="275"/>
    </row>
    <row r="2567" spans="1:14" x14ac:dyDescent="0.25">
      <c r="F2567" s="232"/>
      <c r="L2567" s="233"/>
      <c r="M2567" s="275"/>
      <c r="N2567" s="275"/>
    </row>
    <row r="2568" spans="1:14" x14ac:dyDescent="0.25">
      <c r="A2568" s="224">
        <v>11</v>
      </c>
      <c r="B2568" s="224">
        <v>9970</v>
      </c>
      <c r="C2568" s="224">
        <v>1</v>
      </c>
      <c r="D2568" s="224">
        <v>1</v>
      </c>
      <c r="E2568" s="224">
        <v>112</v>
      </c>
      <c r="F2568" s="232"/>
      <c r="L2568" s="233"/>
      <c r="M2568" s="275"/>
      <c r="N2568" s="275"/>
    </row>
    <row r="2569" spans="1:14" x14ac:dyDescent="0.25">
      <c r="F2569" s="232"/>
      <c r="L2569" s="233"/>
      <c r="M2569" s="275"/>
      <c r="N2569" s="275"/>
    </row>
    <row r="2570" spans="1:14" x14ac:dyDescent="0.25">
      <c r="A2570" s="224">
        <v>12</v>
      </c>
      <c r="B2570" s="224">
        <v>9971</v>
      </c>
      <c r="C2570" s="224">
        <v>1</v>
      </c>
      <c r="D2570" s="224">
        <v>1</v>
      </c>
      <c r="E2570" s="224">
        <v>112</v>
      </c>
      <c r="F2570" s="232"/>
      <c r="J2570" s="204"/>
      <c r="L2570" s="233"/>
      <c r="M2570" s="275"/>
      <c r="N2570" s="275"/>
    </row>
    <row r="2571" spans="1:14" x14ac:dyDescent="0.25">
      <c r="F2571" s="232"/>
      <c r="L2571" s="233"/>
      <c r="M2571" s="275"/>
      <c r="N2571" s="275"/>
    </row>
    <row r="2572" spans="1:14" x14ac:dyDescent="0.25">
      <c r="A2572" s="224">
        <v>9</v>
      </c>
      <c r="B2572" s="224">
        <v>6695</v>
      </c>
      <c r="C2572" s="224">
        <v>1</v>
      </c>
      <c r="D2572" s="224">
        <v>1</v>
      </c>
      <c r="E2572" s="224">
        <v>112</v>
      </c>
      <c r="F2572" s="232"/>
      <c r="G2572" s="231">
        <v>66</v>
      </c>
      <c r="L2572" s="233"/>
      <c r="M2572" s="275"/>
      <c r="N2572" s="275"/>
    </row>
    <row r="2573" spans="1:14" x14ac:dyDescent="0.25">
      <c r="F2573" s="232"/>
      <c r="L2573" s="233"/>
      <c r="M2573" s="275"/>
      <c r="N2573" s="275"/>
    </row>
    <row r="2574" spans="1:14" x14ac:dyDescent="0.25">
      <c r="A2574" s="224">
        <v>10</v>
      </c>
      <c r="B2574" s="224">
        <v>9969</v>
      </c>
      <c r="C2574" s="224">
        <v>1</v>
      </c>
      <c r="D2574" s="224">
        <v>1</v>
      </c>
      <c r="E2574" s="224">
        <v>112</v>
      </c>
      <c r="F2574" s="232"/>
      <c r="J2574" s="204"/>
      <c r="L2574" s="233"/>
      <c r="M2574" s="275"/>
      <c r="N2574" s="275"/>
    </row>
    <row r="2575" spans="1:14" x14ac:dyDescent="0.25">
      <c r="F2575" s="232"/>
      <c r="L2575" s="233"/>
      <c r="M2575" s="275"/>
      <c r="N2575" s="275"/>
    </row>
    <row r="2576" spans="1:14" x14ac:dyDescent="0.25">
      <c r="F2576" s="232"/>
      <c r="L2576" s="244"/>
      <c r="M2576" s="305"/>
      <c r="N2576" s="305"/>
    </row>
    <row r="2577" spans="1:16" s="242" customFormat="1" x14ac:dyDescent="0.25">
      <c r="A2577" s="236"/>
      <c r="B2577" s="236"/>
      <c r="C2577" s="236"/>
      <c r="D2577" s="236"/>
      <c r="E2577" s="236"/>
      <c r="F2577" s="237"/>
      <c r="G2577" s="238"/>
      <c r="H2577" s="238"/>
      <c r="I2577" s="238"/>
      <c r="J2577" s="211" t="s">
        <v>2139</v>
      </c>
      <c r="K2577" s="239"/>
      <c r="L2577" s="228"/>
      <c r="M2577" s="300"/>
      <c r="N2577" s="300"/>
      <c r="O2577" s="240"/>
      <c r="P2577" s="322"/>
    </row>
    <row r="2578" spans="1:16" s="242" customFormat="1" x14ac:dyDescent="0.25">
      <c r="A2578" s="236"/>
      <c r="B2578" s="236"/>
      <c r="C2578" s="236"/>
      <c r="D2578" s="236"/>
      <c r="E2578" s="236"/>
      <c r="F2578" s="247"/>
      <c r="J2578" s="207"/>
      <c r="L2578" s="248"/>
      <c r="M2578" s="302"/>
      <c r="N2578" s="302"/>
      <c r="O2578" s="241"/>
      <c r="P2578" s="322"/>
    </row>
    <row r="2580" spans="1:16" x14ac:dyDescent="0.25">
      <c r="F2580" s="225"/>
      <c r="G2580" s="226"/>
      <c r="H2580" s="226"/>
      <c r="I2580" s="227"/>
      <c r="J2580" s="206"/>
      <c r="K2580" s="226"/>
      <c r="L2580" s="228"/>
      <c r="M2580" s="314"/>
      <c r="N2580" s="300"/>
      <c r="O2580" s="229"/>
      <c r="P2580" s="320"/>
    </row>
    <row r="2581" spans="1:16" x14ac:dyDescent="0.25">
      <c r="A2581" s="224">
        <v>688</v>
      </c>
      <c r="B2581" s="224">
        <v>1572</v>
      </c>
      <c r="C2581" s="224">
        <v>1</v>
      </c>
      <c r="D2581" s="224">
        <v>14</v>
      </c>
      <c r="E2581" s="224">
        <v>173</v>
      </c>
      <c r="F2581" s="232"/>
      <c r="J2581" s="203" t="s">
        <v>1906</v>
      </c>
      <c r="L2581" s="260"/>
      <c r="M2581" s="306"/>
      <c r="N2581" s="306"/>
    </row>
    <row r="2582" spans="1:16" x14ac:dyDescent="0.25">
      <c r="F2582" s="232"/>
      <c r="L2582" s="233"/>
      <c r="M2582" s="275"/>
      <c r="N2582" s="275"/>
    </row>
    <row r="2583" spans="1:16" x14ac:dyDescent="0.25">
      <c r="A2583" s="224">
        <v>689</v>
      </c>
      <c r="B2583" s="224">
        <v>1573</v>
      </c>
      <c r="C2583" s="224">
        <v>1</v>
      </c>
      <c r="D2583" s="224">
        <v>14</v>
      </c>
      <c r="E2583" s="224">
        <v>173</v>
      </c>
      <c r="F2583" s="232"/>
      <c r="J2583" s="203" t="s">
        <v>1907</v>
      </c>
      <c r="L2583" s="233"/>
      <c r="M2583" s="275"/>
      <c r="N2583" s="275"/>
    </row>
    <row r="2584" spans="1:16" s="242" customFormat="1" ht="14.25" customHeight="1" x14ac:dyDescent="0.25">
      <c r="A2584" s="236"/>
      <c r="B2584" s="236"/>
      <c r="C2584" s="236"/>
      <c r="D2584" s="236"/>
      <c r="E2584" s="236"/>
      <c r="F2584" s="261"/>
      <c r="J2584" s="207"/>
      <c r="L2584" s="262"/>
      <c r="M2584" s="307"/>
      <c r="N2584" s="307"/>
      <c r="O2584" s="241"/>
      <c r="P2584" s="322"/>
    </row>
    <row r="2585" spans="1:16" x14ac:dyDescent="0.25">
      <c r="F2585" s="232"/>
      <c r="L2585" s="329" t="s">
        <v>1928</v>
      </c>
      <c r="M2585" s="275"/>
      <c r="N2585" s="275"/>
    </row>
    <row r="2586" spans="1:16" x14ac:dyDescent="0.25">
      <c r="A2586" s="224">
        <v>714</v>
      </c>
      <c r="B2586" s="224">
        <v>33</v>
      </c>
      <c r="C2586" s="224">
        <v>1</v>
      </c>
      <c r="D2586" s="224">
        <v>15</v>
      </c>
      <c r="E2586" s="224">
        <v>176</v>
      </c>
      <c r="F2586" s="232">
        <v>1</v>
      </c>
      <c r="J2586" s="202" t="s">
        <v>1927</v>
      </c>
      <c r="L2586" s="234">
        <v>116</v>
      </c>
      <c r="M2586" s="275"/>
      <c r="N2586" s="275"/>
      <c r="O2586" s="319"/>
    </row>
    <row r="2587" spans="1:16" x14ac:dyDescent="0.25">
      <c r="F2587" s="232"/>
      <c r="L2587" s="234"/>
      <c r="M2587" s="275"/>
      <c r="N2587" s="275"/>
    </row>
    <row r="2588" spans="1:16" x14ac:dyDescent="0.25">
      <c r="A2588" s="224">
        <v>715</v>
      </c>
      <c r="B2588" s="224">
        <v>147</v>
      </c>
      <c r="C2588" s="224">
        <v>1</v>
      </c>
      <c r="D2588" s="224">
        <v>15</v>
      </c>
      <c r="E2588" s="224">
        <v>176</v>
      </c>
      <c r="F2588" s="232">
        <v>2</v>
      </c>
      <c r="J2588" s="202" t="s">
        <v>1929</v>
      </c>
      <c r="L2588" s="234">
        <v>124</v>
      </c>
      <c r="M2588" s="275"/>
      <c r="N2588" s="275"/>
    </row>
    <row r="2589" spans="1:16" x14ac:dyDescent="0.25">
      <c r="F2589" s="232"/>
      <c r="L2589" s="234"/>
      <c r="M2589" s="275"/>
      <c r="N2589" s="275"/>
    </row>
    <row r="2590" spans="1:16" x14ac:dyDescent="0.25">
      <c r="A2590" s="224">
        <v>716</v>
      </c>
      <c r="B2590" s="224">
        <v>585</v>
      </c>
      <c r="C2590" s="224">
        <v>1</v>
      </c>
      <c r="D2590" s="224">
        <v>15</v>
      </c>
      <c r="E2590" s="224">
        <v>176</v>
      </c>
      <c r="F2590" s="232">
        <v>3</v>
      </c>
      <c r="J2590" s="202" t="s">
        <v>1930</v>
      </c>
      <c r="L2590" s="234">
        <v>128</v>
      </c>
      <c r="M2590" s="275"/>
      <c r="N2590" s="275"/>
    </row>
    <row r="2591" spans="1:16" x14ac:dyDescent="0.25">
      <c r="F2591" s="232"/>
      <c r="L2591" s="234"/>
      <c r="M2591" s="275"/>
      <c r="N2591" s="275"/>
    </row>
    <row r="2592" spans="1:16" x14ac:dyDescent="0.25">
      <c r="A2592" s="224">
        <v>717</v>
      </c>
      <c r="B2592" s="224">
        <v>777</v>
      </c>
      <c r="C2592" s="224">
        <v>1</v>
      </c>
      <c r="D2592" s="224">
        <v>15</v>
      </c>
      <c r="E2592" s="224">
        <v>176</v>
      </c>
      <c r="F2592" s="232">
        <v>4</v>
      </c>
      <c r="J2592" s="202" t="s">
        <v>1479</v>
      </c>
      <c r="L2592" s="234">
        <v>131</v>
      </c>
      <c r="M2592" s="275"/>
      <c r="N2592" s="275"/>
    </row>
    <row r="2593" spans="1:14" x14ac:dyDescent="0.25">
      <c r="F2593" s="232"/>
      <c r="L2593" s="234"/>
      <c r="M2593" s="275"/>
      <c r="N2593" s="275"/>
    </row>
    <row r="2594" spans="1:14" x14ac:dyDescent="0.25">
      <c r="A2594" s="224">
        <v>718</v>
      </c>
      <c r="B2594" s="224">
        <v>12658</v>
      </c>
      <c r="C2594" s="224">
        <v>1</v>
      </c>
      <c r="D2594" s="224">
        <v>15</v>
      </c>
      <c r="E2594" s="224">
        <v>176</v>
      </c>
      <c r="F2594" s="232">
        <v>5</v>
      </c>
      <c r="J2594" s="202" t="s">
        <v>1931</v>
      </c>
      <c r="L2594" s="234">
        <v>134</v>
      </c>
      <c r="M2594" s="275"/>
      <c r="N2594" s="275"/>
    </row>
    <row r="2595" spans="1:14" x14ac:dyDescent="0.25">
      <c r="F2595" s="232"/>
      <c r="L2595" s="234"/>
      <c r="M2595" s="275"/>
      <c r="N2595" s="275"/>
    </row>
    <row r="2596" spans="1:14" x14ac:dyDescent="0.25">
      <c r="A2596" s="224">
        <v>719</v>
      </c>
      <c r="B2596" s="224">
        <v>11066</v>
      </c>
      <c r="C2596" s="224">
        <v>1</v>
      </c>
      <c r="D2596" s="224">
        <v>15</v>
      </c>
      <c r="E2596" s="224">
        <v>176</v>
      </c>
      <c r="F2596" s="232">
        <v>6</v>
      </c>
      <c r="J2596" s="202" t="s">
        <v>1932</v>
      </c>
      <c r="L2596" s="234">
        <v>135</v>
      </c>
      <c r="M2596" s="275"/>
      <c r="N2596" s="275"/>
    </row>
    <row r="2597" spans="1:14" x14ac:dyDescent="0.25">
      <c r="F2597" s="232"/>
      <c r="L2597" s="234"/>
      <c r="M2597" s="275"/>
      <c r="N2597" s="275"/>
    </row>
    <row r="2598" spans="1:14" x14ac:dyDescent="0.25">
      <c r="A2598" s="224">
        <v>720</v>
      </c>
      <c r="B2598" s="224">
        <v>1196</v>
      </c>
      <c r="C2598" s="224">
        <v>1</v>
      </c>
      <c r="D2598" s="224">
        <v>15</v>
      </c>
      <c r="E2598" s="224">
        <v>176</v>
      </c>
      <c r="F2598" s="232">
        <v>7</v>
      </c>
      <c r="J2598" s="202" t="s">
        <v>1696</v>
      </c>
      <c r="L2598" s="234">
        <v>139</v>
      </c>
      <c r="M2598" s="275"/>
      <c r="N2598" s="275"/>
    </row>
    <row r="2599" spans="1:14" x14ac:dyDescent="0.25">
      <c r="F2599" s="232"/>
      <c r="L2599" s="234"/>
      <c r="M2599" s="275"/>
      <c r="N2599" s="275"/>
    </row>
    <row r="2600" spans="1:14" x14ac:dyDescent="0.25">
      <c r="A2600" s="224">
        <v>721</v>
      </c>
      <c r="B2600" s="224">
        <v>12609</v>
      </c>
      <c r="C2600" s="224">
        <v>1</v>
      </c>
      <c r="D2600" s="224">
        <v>15</v>
      </c>
      <c r="E2600" s="224">
        <v>176</v>
      </c>
      <c r="F2600" s="232">
        <v>8</v>
      </c>
      <c r="J2600" s="202" t="s">
        <v>1933</v>
      </c>
      <c r="L2600" s="234">
        <v>146</v>
      </c>
      <c r="M2600" s="275"/>
      <c r="N2600" s="275"/>
    </row>
    <row r="2601" spans="1:14" x14ac:dyDescent="0.25">
      <c r="F2601" s="232"/>
      <c r="L2601" s="234"/>
      <c r="M2601" s="275"/>
      <c r="N2601" s="275"/>
    </row>
    <row r="2602" spans="1:14" x14ac:dyDescent="0.25">
      <c r="A2602" s="224">
        <v>722</v>
      </c>
      <c r="B2602" s="224">
        <v>1255</v>
      </c>
      <c r="C2602" s="224">
        <v>1</v>
      </c>
      <c r="D2602" s="224">
        <v>15</v>
      </c>
      <c r="E2602" s="224">
        <v>176</v>
      </c>
      <c r="F2602" s="232">
        <v>9</v>
      </c>
      <c r="J2602" s="202" t="s">
        <v>1934</v>
      </c>
      <c r="L2602" s="234">
        <v>154</v>
      </c>
      <c r="M2602" s="275"/>
      <c r="N2602" s="275"/>
    </row>
    <row r="2603" spans="1:14" x14ac:dyDescent="0.25">
      <c r="F2603" s="232"/>
      <c r="L2603" s="234"/>
      <c r="M2603" s="275"/>
      <c r="N2603" s="275"/>
    </row>
    <row r="2604" spans="1:14" x14ac:dyDescent="0.25">
      <c r="A2604" s="224">
        <v>723</v>
      </c>
      <c r="B2604" s="224">
        <v>1327</v>
      </c>
      <c r="C2604" s="224">
        <v>1</v>
      </c>
      <c r="D2604" s="224">
        <v>15</v>
      </c>
      <c r="E2604" s="224">
        <v>176</v>
      </c>
      <c r="F2604" s="232">
        <v>10</v>
      </c>
      <c r="J2604" s="202" t="s">
        <v>1935</v>
      </c>
      <c r="L2604" s="234">
        <v>159</v>
      </c>
      <c r="M2604" s="275"/>
      <c r="N2604" s="275"/>
    </row>
    <row r="2605" spans="1:14" x14ac:dyDescent="0.25">
      <c r="F2605" s="232"/>
      <c r="L2605" s="234"/>
      <c r="M2605" s="275"/>
      <c r="N2605" s="275"/>
    </row>
    <row r="2606" spans="1:14" x14ac:dyDescent="0.25">
      <c r="A2606" s="224">
        <v>724</v>
      </c>
      <c r="B2606" s="224">
        <v>11143</v>
      </c>
      <c r="C2606" s="224">
        <v>1</v>
      </c>
      <c r="D2606" s="224">
        <v>15</v>
      </c>
      <c r="E2606" s="224">
        <v>176</v>
      </c>
      <c r="F2606" s="232">
        <v>11</v>
      </c>
      <c r="J2606" s="202" t="s">
        <v>1936</v>
      </c>
      <c r="L2606" s="234">
        <v>162</v>
      </c>
      <c r="M2606" s="275"/>
      <c r="N2606" s="275"/>
    </row>
    <row r="2607" spans="1:14" x14ac:dyDescent="0.25">
      <c r="F2607" s="232"/>
      <c r="L2607" s="234"/>
      <c r="M2607" s="275"/>
      <c r="N2607" s="275"/>
    </row>
    <row r="2608" spans="1:14" x14ac:dyDescent="0.25">
      <c r="A2608" s="224">
        <v>725</v>
      </c>
      <c r="B2608" s="224">
        <v>11165</v>
      </c>
      <c r="C2608" s="224">
        <v>1</v>
      </c>
      <c r="D2608" s="224">
        <v>15</v>
      </c>
      <c r="E2608" s="224">
        <v>176</v>
      </c>
      <c r="F2608" s="232">
        <v>12</v>
      </c>
      <c r="J2608" s="202" t="s">
        <v>1937</v>
      </c>
      <c r="L2608" s="234">
        <v>171</v>
      </c>
      <c r="M2608" s="275"/>
      <c r="N2608" s="275"/>
    </row>
    <row r="2609" spans="1:14" x14ac:dyDescent="0.25">
      <c r="F2609" s="232"/>
      <c r="L2609" s="234"/>
      <c r="M2609" s="275"/>
      <c r="N2609" s="275"/>
    </row>
    <row r="2610" spans="1:14" x14ac:dyDescent="0.25">
      <c r="A2610" s="224">
        <v>726</v>
      </c>
      <c r="B2610" s="224">
        <v>1469</v>
      </c>
      <c r="C2610" s="224">
        <v>1</v>
      </c>
      <c r="D2610" s="224">
        <v>15</v>
      </c>
      <c r="E2610" s="224">
        <v>176</v>
      </c>
      <c r="F2610" s="232">
        <v>13</v>
      </c>
      <c r="J2610" s="202" t="s">
        <v>1691</v>
      </c>
      <c r="L2610" s="234">
        <v>172</v>
      </c>
      <c r="M2610" s="275"/>
      <c r="N2610" s="275"/>
    </row>
    <row r="2611" spans="1:14" x14ac:dyDescent="0.25">
      <c r="F2611" s="232"/>
      <c r="L2611" s="234"/>
      <c r="M2611" s="275"/>
      <c r="N2611" s="275"/>
    </row>
    <row r="2612" spans="1:14" x14ac:dyDescent="0.25">
      <c r="A2612" s="224">
        <v>727</v>
      </c>
      <c r="B2612" s="224">
        <v>1570</v>
      </c>
      <c r="C2612" s="224">
        <v>1</v>
      </c>
      <c r="D2612" s="224">
        <v>15</v>
      </c>
      <c r="E2612" s="224">
        <v>176</v>
      </c>
      <c r="F2612" s="232">
        <v>14</v>
      </c>
      <c r="J2612" s="202" t="s">
        <v>1938</v>
      </c>
      <c r="L2612" s="234">
        <v>175</v>
      </c>
      <c r="M2612" s="275"/>
      <c r="N2612" s="275"/>
    </row>
    <row r="2613" spans="1:14" x14ac:dyDescent="0.25">
      <c r="A2613" s="224">
        <v>6</v>
      </c>
      <c r="B2613" s="224">
        <v>6692</v>
      </c>
      <c r="C2613" s="224">
        <v>1</v>
      </c>
      <c r="D2613" s="224">
        <v>1</v>
      </c>
      <c r="E2613" s="224">
        <v>112</v>
      </c>
      <c r="F2613" s="232"/>
      <c r="G2613" s="231">
        <v>19</v>
      </c>
      <c r="L2613" s="233"/>
      <c r="M2613" s="275"/>
      <c r="N2613" s="275"/>
    </row>
    <row r="2614" spans="1:14" x14ac:dyDescent="0.25">
      <c r="A2614" s="224">
        <v>12</v>
      </c>
      <c r="B2614" s="224">
        <v>9971</v>
      </c>
      <c r="C2614" s="224">
        <v>1</v>
      </c>
      <c r="D2614" s="224">
        <v>1</v>
      </c>
      <c r="E2614" s="224">
        <v>112</v>
      </c>
      <c r="F2614" s="232"/>
      <c r="L2614" s="233"/>
      <c r="M2614" s="275"/>
      <c r="N2614" s="275"/>
    </row>
    <row r="2615" spans="1:14" x14ac:dyDescent="0.25">
      <c r="F2615" s="232"/>
      <c r="J2615" s="203"/>
      <c r="L2615" s="233"/>
      <c r="M2615" s="275"/>
      <c r="N2615" s="275"/>
    </row>
    <row r="2616" spans="1:14" x14ac:dyDescent="0.25">
      <c r="A2616" s="224">
        <v>13</v>
      </c>
      <c r="B2616" s="224">
        <v>9972</v>
      </c>
      <c r="C2616" s="224">
        <v>1</v>
      </c>
      <c r="D2616" s="224">
        <v>1</v>
      </c>
      <c r="E2616" s="224">
        <v>112</v>
      </c>
      <c r="F2616" s="232"/>
      <c r="L2616" s="233"/>
      <c r="M2616" s="275"/>
      <c r="N2616" s="275"/>
    </row>
    <row r="2617" spans="1:14" x14ac:dyDescent="0.25">
      <c r="A2617" s="224">
        <v>9</v>
      </c>
      <c r="B2617" s="224">
        <v>6695</v>
      </c>
      <c r="C2617" s="224">
        <v>1</v>
      </c>
      <c r="D2617" s="224">
        <v>1</v>
      </c>
      <c r="E2617" s="224">
        <v>112</v>
      </c>
      <c r="F2617" s="232"/>
      <c r="G2617" s="231">
        <v>66</v>
      </c>
      <c r="L2617" s="233"/>
      <c r="M2617" s="275"/>
      <c r="N2617" s="275"/>
    </row>
    <row r="2618" spans="1:14" x14ac:dyDescent="0.25">
      <c r="F2618" s="232"/>
      <c r="L2618" s="233"/>
      <c r="M2618" s="275"/>
      <c r="N2618" s="275"/>
    </row>
    <row r="2619" spans="1:14" x14ac:dyDescent="0.25">
      <c r="A2619" s="224">
        <v>10</v>
      </c>
      <c r="B2619" s="224">
        <v>9969</v>
      </c>
      <c r="C2619" s="224">
        <v>1</v>
      </c>
      <c r="D2619" s="224">
        <v>1</v>
      </c>
      <c r="E2619" s="224">
        <v>112</v>
      </c>
      <c r="F2619" s="232"/>
      <c r="J2619" s="204"/>
      <c r="L2619" s="233"/>
      <c r="M2619" s="275"/>
      <c r="N2619" s="275"/>
    </row>
    <row r="2620" spans="1:14" x14ac:dyDescent="0.25">
      <c r="F2620" s="232"/>
      <c r="L2620" s="233"/>
      <c r="M2620" s="275"/>
      <c r="N2620" s="275"/>
    </row>
    <row r="2621" spans="1:14" x14ac:dyDescent="0.25">
      <c r="A2621" s="224">
        <v>11</v>
      </c>
      <c r="B2621" s="224">
        <v>9970</v>
      </c>
      <c r="C2621" s="224">
        <v>1</v>
      </c>
      <c r="D2621" s="224">
        <v>1</v>
      </c>
      <c r="E2621" s="224">
        <v>112</v>
      </c>
      <c r="F2621" s="232"/>
      <c r="L2621" s="233"/>
      <c r="M2621" s="275"/>
      <c r="N2621" s="275"/>
    </row>
    <row r="2622" spans="1:14" x14ac:dyDescent="0.25">
      <c r="F2622" s="232"/>
      <c r="L2622" s="233"/>
      <c r="M2622" s="275"/>
      <c r="N2622" s="275"/>
    </row>
    <row r="2623" spans="1:14" x14ac:dyDescent="0.25">
      <c r="A2623" s="224">
        <v>9</v>
      </c>
      <c r="B2623" s="224">
        <v>6695</v>
      </c>
      <c r="C2623" s="224">
        <v>1</v>
      </c>
      <c r="D2623" s="224">
        <v>1</v>
      </c>
      <c r="E2623" s="224">
        <v>112</v>
      </c>
      <c r="F2623" s="232"/>
      <c r="G2623" s="231">
        <v>66</v>
      </c>
      <c r="L2623" s="233"/>
      <c r="M2623" s="275"/>
      <c r="N2623" s="275"/>
    </row>
    <row r="2624" spans="1:14" x14ac:dyDescent="0.25">
      <c r="F2624" s="232"/>
      <c r="L2624" s="233"/>
      <c r="M2624" s="275"/>
      <c r="N2624" s="275"/>
    </row>
    <row r="2625" spans="1:16" x14ac:dyDescent="0.25">
      <c r="A2625" s="224">
        <v>10</v>
      </c>
      <c r="B2625" s="224">
        <v>9969</v>
      </c>
      <c r="C2625" s="224">
        <v>1</v>
      </c>
      <c r="D2625" s="224">
        <v>1</v>
      </c>
      <c r="E2625" s="224">
        <v>112</v>
      </c>
      <c r="F2625" s="232"/>
      <c r="J2625" s="204"/>
      <c r="L2625" s="233"/>
      <c r="M2625" s="275"/>
      <c r="N2625" s="275"/>
    </row>
    <row r="2626" spans="1:16" x14ac:dyDescent="0.25">
      <c r="F2626" s="232"/>
      <c r="L2626" s="233"/>
      <c r="M2626" s="275"/>
      <c r="N2626" s="275"/>
    </row>
    <row r="2627" spans="1:16" x14ac:dyDescent="0.25">
      <c r="A2627" s="224">
        <v>11</v>
      </c>
      <c r="B2627" s="224">
        <v>9970</v>
      </c>
      <c r="C2627" s="224">
        <v>1</v>
      </c>
      <c r="D2627" s="224">
        <v>1</v>
      </c>
      <c r="E2627" s="224">
        <v>112</v>
      </c>
      <c r="F2627" s="232"/>
      <c r="L2627" s="233"/>
      <c r="M2627" s="275"/>
      <c r="N2627" s="275"/>
    </row>
    <row r="2628" spans="1:16" x14ac:dyDescent="0.25">
      <c r="F2628" s="232"/>
      <c r="L2628" s="233"/>
      <c r="M2628" s="275"/>
      <c r="N2628" s="275"/>
    </row>
    <row r="2629" spans="1:16" x14ac:dyDescent="0.25">
      <c r="F2629" s="232"/>
      <c r="L2629" s="264"/>
      <c r="M2629" s="305"/>
      <c r="N2629" s="305"/>
    </row>
    <row r="2630" spans="1:16" s="242" customFormat="1" x14ac:dyDescent="0.25">
      <c r="A2630" s="236"/>
      <c r="B2630" s="236"/>
      <c r="C2630" s="236"/>
      <c r="D2630" s="236"/>
      <c r="E2630" s="236"/>
      <c r="F2630" s="237"/>
      <c r="G2630" s="238"/>
      <c r="H2630" s="238"/>
      <c r="I2630" s="238"/>
      <c r="J2630" s="211" t="s">
        <v>2140</v>
      </c>
      <c r="K2630" s="239"/>
      <c r="L2630" s="228"/>
      <c r="M2630" s="300"/>
      <c r="N2630" s="300"/>
      <c r="O2630" s="240"/>
      <c r="P2630" s="322"/>
    </row>
    <row r="2633" spans="1:16" x14ac:dyDescent="0.25">
      <c r="F2633" s="225"/>
      <c r="G2633" s="226"/>
      <c r="H2633" s="226"/>
      <c r="I2633" s="227"/>
      <c r="J2633" s="206"/>
      <c r="K2633" s="226"/>
      <c r="L2633" s="228"/>
      <c r="M2633" s="300"/>
      <c r="N2633" s="300"/>
      <c r="O2633" s="259"/>
      <c r="P2633" s="320"/>
    </row>
    <row r="2634" spans="1:16" x14ac:dyDescent="0.25">
      <c r="A2634" s="224">
        <v>728</v>
      </c>
      <c r="B2634" s="224">
        <v>1786</v>
      </c>
      <c r="C2634" s="224">
        <v>2</v>
      </c>
      <c r="D2634" s="224">
        <v>1</v>
      </c>
      <c r="E2634" s="224">
        <v>177</v>
      </c>
      <c r="F2634" s="232"/>
      <c r="J2634" s="203" t="s">
        <v>1939</v>
      </c>
      <c r="L2634" s="233"/>
      <c r="M2634" s="275"/>
      <c r="N2634" s="275"/>
    </row>
    <row r="2635" spans="1:16" x14ac:dyDescent="0.25">
      <c r="F2635" s="232"/>
      <c r="L2635" s="233"/>
      <c r="M2635" s="275"/>
      <c r="N2635" s="275"/>
    </row>
    <row r="2636" spans="1:16" x14ac:dyDescent="0.25">
      <c r="A2636" s="224">
        <v>729</v>
      </c>
      <c r="B2636" s="224">
        <v>4099</v>
      </c>
      <c r="C2636" s="224">
        <v>2</v>
      </c>
      <c r="D2636" s="224">
        <v>1</v>
      </c>
      <c r="E2636" s="224">
        <v>177</v>
      </c>
      <c r="F2636" s="232"/>
      <c r="J2636" s="203" t="s">
        <v>1940</v>
      </c>
      <c r="L2636" s="233"/>
      <c r="M2636" s="275"/>
      <c r="N2636" s="275"/>
    </row>
    <row r="2637" spans="1:16" x14ac:dyDescent="0.25">
      <c r="F2637" s="232"/>
      <c r="L2637" s="233"/>
      <c r="M2637" s="275"/>
      <c r="N2637" s="275"/>
    </row>
    <row r="2638" spans="1:16" x14ac:dyDescent="0.25">
      <c r="A2638" s="224">
        <v>730</v>
      </c>
      <c r="B2638" s="224">
        <v>2656</v>
      </c>
      <c r="C2638" s="224">
        <v>2</v>
      </c>
      <c r="D2638" s="224">
        <v>1</v>
      </c>
      <c r="E2638" s="224">
        <v>177</v>
      </c>
      <c r="F2638" s="232"/>
      <c r="J2638" s="203" t="s">
        <v>1317</v>
      </c>
      <c r="L2638" s="233"/>
      <c r="M2638" s="275"/>
      <c r="N2638" s="275"/>
    </row>
    <row r="2639" spans="1:16" x14ac:dyDescent="0.25">
      <c r="F2639" s="232"/>
      <c r="L2639" s="233"/>
      <c r="M2639" s="275"/>
      <c r="N2639" s="275"/>
    </row>
    <row r="2640" spans="1:16" x14ac:dyDescent="0.25">
      <c r="A2640" s="224">
        <v>731</v>
      </c>
      <c r="B2640" s="224">
        <v>7412</v>
      </c>
      <c r="C2640" s="224">
        <v>2</v>
      </c>
      <c r="D2640" s="224">
        <v>1</v>
      </c>
      <c r="E2640" s="224">
        <v>177</v>
      </c>
      <c r="F2640" s="232"/>
      <c r="J2640" s="203" t="s">
        <v>1941</v>
      </c>
      <c r="L2640" s="233"/>
      <c r="M2640" s="275"/>
      <c r="N2640" s="275"/>
    </row>
    <row r="2641" spans="1:19" x14ac:dyDescent="0.25">
      <c r="F2641" s="232"/>
      <c r="L2641" s="233"/>
      <c r="M2641" s="275"/>
      <c r="N2641" s="275"/>
    </row>
    <row r="2642" spans="1:19" x14ac:dyDescent="0.25">
      <c r="A2642" s="224">
        <v>732</v>
      </c>
      <c r="B2642" s="224">
        <v>7413</v>
      </c>
      <c r="C2642" s="224">
        <v>2</v>
      </c>
      <c r="D2642" s="224">
        <v>1</v>
      </c>
      <c r="E2642" s="224">
        <v>177</v>
      </c>
      <c r="F2642" s="232"/>
      <c r="G2642" s="231">
        <v>66</v>
      </c>
      <c r="J2642" s="203" t="s">
        <v>1319</v>
      </c>
      <c r="L2642" s="233"/>
      <c r="M2642" s="275"/>
      <c r="N2642" s="275"/>
    </row>
    <row r="2643" spans="1:19" x14ac:dyDescent="0.25">
      <c r="F2643" s="232"/>
      <c r="L2643" s="233"/>
      <c r="M2643" s="275"/>
      <c r="N2643" s="275"/>
    </row>
    <row r="2644" spans="1:19" ht="30" x14ac:dyDescent="0.25">
      <c r="A2644" s="224">
        <v>733</v>
      </c>
      <c r="B2644" s="224">
        <v>7414</v>
      </c>
      <c r="C2644" s="224">
        <v>2</v>
      </c>
      <c r="D2644" s="224">
        <v>1</v>
      </c>
      <c r="E2644" s="224">
        <v>177</v>
      </c>
      <c r="F2644" s="232"/>
      <c r="G2644" s="231">
        <v>19</v>
      </c>
      <c r="J2644" s="202" t="s">
        <v>1320</v>
      </c>
      <c r="L2644" s="233"/>
      <c r="M2644" s="275"/>
      <c r="N2644" s="275"/>
    </row>
    <row r="2645" spans="1:19" x14ac:dyDescent="0.25">
      <c r="F2645" s="232"/>
      <c r="L2645" s="233"/>
      <c r="M2645" s="275"/>
      <c r="N2645" s="275"/>
    </row>
    <row r="2646" spans="1:19" x14ac:dyDescent="0.25">
      <c r="A2646" s="224">
        <v>734</v>
      </c>
      <c r="B2646" s="224">
        <v>7415</v>
      </c>
      <c r="C2646" s="224">
        <v>2</v>
      </c>
      <c r="D2646" s="224">
        <v>1</v>
      </c>
      <c r="E2646" s="224">
        <v>177</v>
      </c>
      <c r="F2646" s="232"/>
      <c r="J2646" s="203" t="s">
        <v>1321</v>
      </c>
      <c r="L2646" s="233"/>
      <c r="M2646" s="275"/>
      <c r="N2646" s="275"/>
    </row>
    <row r="2647" spans="1:19" x14ac:dyDescent="0.25">
      <c r="F2647" s="232"/>
      <c r="L2647" s="233"/>
      <c r="M2647" s="275"/>
      <c r="N2647" s="275"/>
    </row>
    <row r="2648" spans="1:19" ht="30" x14ac:dyDescent="0.25">
      <c r="A2648" s="224">
        <v>735</v>
      </c>
      <c r="B2648" s="224">
        <v>7416</v>
      </c>
      <c r="C2648" s="224">
        <v>2</v>
      </c>
      <c r="D2648" s="224">
        <v>1</v>
      </c>
      <c r="E2648" s="224">
        <v>177</v>
      </c>
      <c r="F2648" s="232"/>
      <c r="J2648" s="204" t="s">
        <v>1942</v>
      </c>
      <c r="L2648" s="233"/>
      <c r="M2648" s="275"/>
      <c r="N2648" s="275"/>
    </row>
    <row r="2649" spans="1:19" x14ac:dyDescent="0.25">
      <c r="F2649" s="232"/>
      <c r="L2649" s="233"/>
      <c r="M2649" s="275"/>
      <c r="N2649" s="275"/>
    </row>
    <row r="2650" spans="1:19" ht="75" x14ac:dyDescent="0.25">
      <c r="A2650" s="224">
        <v>736</v>
      </c>
      <c r="B2650" s="224">
        <v>10778</v>
      </c>
      <c r="C2650" s="224">
        <v>2</v>
      </c>
      <c r="D2650" s="224">
        <v>1</v>
      </c>
      <c r="E2650" s="224">
        <v>177</v>
      </c>
      <c r="F2650" s="232"/>
      <c r="J2650" s="202" t="s">
        <v>1943</v>
      </c>
      <c r="L2650" s="233"/>
      <c r="M2650" s="275"/>
      <c r="N2650" s="275"/>
    </row>
    <row r="2651" spans="1:19" x14ac:dyDescent="0.25">
      <c r="F2651" s="232"/>
      <c r="L2651" s="233"/>
      <c r="M2651" s="275"/>
      <c r="N2651" s="275"/>
    </row>
    <row r="2652" spans="1:19" x14ac:dyDescent="0.25">
      <c r="A2652" s="224">
        <v>737</v>
      </c>
      <c r="B2652" s="224">
        <v>10779</v>
      </c>
      <c r="C2652" s="224">
        <v>2</v>
      </c>
      <c r="D2652" s="224">
        <v>1</v>
      </c>
      <c r="E2652" s="224">
        <v>177</v>
      </c>
      <c r="F2652" s="232"/>
      <c r="J2652" s="203" t="s">
        <v>1944</v>
      </c>
      <c r="L2652" s="233"/>
      <c r="M2652" s="275"/>
      <c r="N2652" s="275"/>
    </row>
    <row r="2653" spans="1:19" x14ac:dyDescent="0.25">
      <c r="F2653" s="232"/>
      <c r="L2653" s="233"/>
      <c r="M2653" s="275"/>
      <c r="N2653" s="275"/>
      <c r="S2653" s="275"/>
    </row>
    <row r="2654" spans="1:19" x14ac:dyDescent="0.25">
      <c r="A2654" s="224">
        <v>738</v>
      </c>
      <c r="B2654" s="224">
        <v>10780</v>
      </c>
      <c r="C2654" s="224">
        <v>2</v>
      </c>
      <c r="D2654" s="224">
        <v>1</v>
      </c>
      <c r="E2654" s="224">
        <v>177</v>
      </c>
      <c r="F2654" s="232"/>
      <c r="J2654" s="204" t="s">
        <v>1945</v>
      </c>
      <c r="L2654" s="233"/>
      <c r="M2654" s="275"/>
      <c r="N2654" s="275"/>
    </row>
    <row r="2655" spans="1:19" x14ac:dyDescent="0.25">
      <c r="F2655" s="232"/>
      <c r="L2655" s="233"/>
      <c r="M2655" s="275"/>
      <c r="N2655" s="275"/>
    </row>
    <row r="2656" spans="1:19" ht="45" x14ac:dyDescent="0.25">
      <c r="A2656" s="224">
        <v>739</v>
      </c>
      <c r="B2656" s="224">
        <v>10781</v>
      </c>
      <c r="C2656" s="224">
        <v>2</v>
      </c>
      <c r="D2656" s="224">
        <v>1</v>
      </c>
      <c r="E2656" s="224">
        <v>177</v>
      </c>
      <c r="F2656" s="232">
        <v>1</v>
      </c>
      <c r="J2656" s="202" t="s">
        <v>1946</v>
      </c>
      <c r="L2656" s="233" t="s">
        <v>66</v>
      </c>
      <c r="M2656" s="275">
        <v>2700</v>
      </c>
      <c r="N2656" s="275"/>
    </row>
    <row r="2657" spans="1:16" x14ac:dyDescent="0.25">
      <c r="F2657" s="232"/>
      <c r="L2657" s="233"/>
      <c r="M2657" s="275"/>
      <c r="N2657" s="275"/>
    </row>
    <row r="2658" spans="1:16" ht="30" x14ac:dyDescent="0.25">
      <c r="A2658" s="224">
        <v>740</v>
      </c>
      <c r="B2658" s="224">
        <v>11553</v>
      </c>
      <c r="C2658" s="224">
        <v>2</v>
      </c>
      <c r="D2658" s="224">
        <v>1</v>
      </c>
      <c r="E2658" s="224">
        <v>177</v>
      </c>
      <c r="F2658" s="232"/>
      <c r="J2658" s="204" t="s">
        <v>1947</v>
      </c>
      <c r="L2658" s="233"/>
      <c r="M2658" s="275"/>
      <c r="N2658" s="275"/>
    </row>
    <row r="2659" spans="1:16" x14ac:dyDescent="0.25">
      <c r="F2659" s="232"/>
      <c r="L2659" s="233"/>
      <c r="M2659" s="275"/>
      <c r="N2659" s="275"/>
    </row>
    <row r="2660" spans="1:16" x14ac:dyDescent="0.25">
      <c r="A2660" s="224">
        <v>741</v>
      </c>
      <c r="B2660" s="224">
        <v>11556</v>
      </c>
      <c r="C2660" s="224">
        <v>2</v>
      </c>
      <c r="D2660" s="224">
        <v>1</v>
      </c>
      <c r="E2660" s="224">
        <v>177</v>
      </c>
      <c r="F2660" s="232">
        <v>2</v>
      </c>
      <c r="J2660" s="202" t="s">
        <v>1948</v>
      </c>
      <c r="L2660" s="233" t="s">
        <v>75</v>
      </c>
      <c r="M2660" s="275">
        <v>4</v>
      </c>
      <c r="N2660" s="275"/>
    </row>
    <row r="2661" spans="1:16" x14ac:dyDescent="0.25">
      <c r="F2661" s="232"/>
      <c r="L2661" s="233"/>
      <c r="M2661" s="275"/>
      <c r="N2661" s="275"/>
    </row>
    <row r="2662" spans="1:16" x14ac:dyDescent="0.25">
      <c r="A2662" s="224">
        <v>742</v>
      </c>
      <c r="B2662" s="224">
        <v>11557</v>
      </c>
      <c r="C2662" s="224">
        <v>2</v>
      </c>
      <c r="D2662" s="224">
        <v>1</v>
      </c>
      <c r="E2662" s="224">
        <v>177</v>
      </c>
      <c r="F2662" s="232">
        <v>3</v>
      </c>
      <c r="J2662" s="202" t="s">
        <v>1949</v>
      </c>
      <c r="L2662" s="233" t="s">
        <v>75</v>
      </c>
      <c r="M2662" s="275">
        <v>3</v>
      </c>
      <c r="N2662" s="275"/>
    </row>
    <row r="2663" spans="1:16" x14ac:dyDescent="0.25">
      <c r="F2663" s="232"/>
      <c r="L2663" s="233"/>
      <c r="M2663" s="275"/>
      <c r="N2663" s="275"/>
    </row>
    <row r="2664" spans="1:16" x14ac:dyDescent="0.25">
      <c r="F2664" s="232"/>
      <c r="J2664" s="203"/>
      <c r="L2664" s="233"/>
      <c r="M2664" s="275"/>
      <c r="N2664" s="275"/>
    </row>
    <row r="2665" spans="1:16" x14ac:dyDescent="0.25">
      <c r="A2665" s="224">
        <v>13</v>
      </c>
      <c r="B2665" s="224">
        <v>9972</v>
      </c>
      <c r="C2665" s="224">
        <v>1</v>
      </c>
      <c r="D2665" s="224">
        <v>1</v>
      </c>
      <c r="E2665" s="224">
        <v>112</v>
      </c>
      <c r="F2665" s="232"/>
      <c r="L2665" s="233"/>
      <c r="M2665" s="275"/>
      <c r="N2665" s="275"/>
    </row>
    <row r="2666" spans="1:16" x14ac:dyDescent="0.25">
      <c r="A2666" s="224">
        <v>9</v>
      </c>
      <c r="B2666" s="224">
        <v>6695</v>
      </c>
      <c r="C2666" s="224">
        <v>1</v>
      </c>
      <c r="D2666" s="224">
        <v>1</v>
      </c>
      <c r="E2666" s="224">
        <v>112</v>
      </c>
      <c r="F2666" s="232"/>
      <c r="G2666" s="231">
        <v>66</v>
      </c>
      <c r="L2666" s="233"/>
      <c r="M2666" s="275"/>
      <c r="N2666" s="275"/>
    </row>
    <row r="2667" spans="1:16" x14ac:dyDescent="0.25">
      <c r="F2667" s="232"/>
      <c r="L2667" s="233"/>
      <c r="M2667" s="275"/>
      <c r="N2667" s="275"/>
    </row>
    <row r="2668" spans="1:16" x14ac:dyDescent="0.25">
      <c r="A2668" s="224">
        <v>10</v>
      </c>
      <c r="B2668" s="224">
        <v>9969</v>
      </c>
      <c r="C2668" s="224">
        <v>1</v>
      </c>
      <c r="D2668" s="224">
        <v>1</v>
      </c>
      <c r="E2668" s="224">
        <v>112</v>
      </c>
      <c r="F2668" s="232"/>
      <c r="J2668" s="204"/>
      <c r="L2668" s="233"/>
      <c r="M2668" s="275"/>
      <c r="N2668" s="275"/>
    </row>
    <row r="2669" spans="1:16" x14ac:dyDescent="0.25">
      <c r="F2669" s="232"/>
      <c r="L2669" s="233"/>
      <c r="M2669" s="275"/>
      <c r="N2669" s="275"/>
    </row>
    <row r="2670" spans="1:16" x14ac:dyDescent="0.25">
      <c r="F2670" s="232"/>
      <c r="L2670" s="244"/>
      <c r="M2670" s="305"/>
      <c r="N2670" s="305"/>
    </row>
    <row r="2671" spans="1:16" s="242" customFormat="1" ht="14.25" customHeight="1" x14ac:dyDescent="0.25">
      <c r="A2671" s="236"/>
      <c r="B2671" s="236"/>
      <c r="C2671" s="236"/>
      <c r="D2671" s="236"/>
      <c r="E2671" s="236"/>
      <c r="F2671" s="237"/>
      <c r="G2671" s="238"/>
      <c r="H2671" s="238"/>
      <c r="I2671" s="238"/>
      <c r="J2671" s="211" t="s">
        <v>2138</v>
      </c>
      <c r="K2671" s="239"/>
      <c r="L2671" s="228"/>
      <c r="M2671" s="300"/>
      <c r="N2671" s="300"/>
      <c r="O2671" s="240"/>
      <c r="P2671" s="322"/>
    </row>
    <row r="2672" spans="1:16" s="242" customFormat="1" ht="14.25" customHeight="1" x14ac:dyDescent="0.25">
      <c r="A2672" s="236"/>
      <c r="B2672" s="236"/>
      <c r="C2672" s="236"/>
      <c r="D2672" s="236"/>
      <c r="E2672" s="236"/>
      <c r="F2672" s="247"/>
      <c r="J2672" s="207"/>
      <c r="L2672" s="248"/>
      <c r="M2672" s="302"/>
      <c r="N2672" s="302"/>
      <c r="O2672" s="241"/>
      <c r="P2672" s="322"/>
    </row>
    <row r="2673" spans="1:16" s="242" customFormat="1" ht="14.25" customHeight="1" x14ac:dyDescent="0.25">
      <c r="A2673" s="236"/>
      <c r="B2673" s="236"/>
      <c r="C2673" s="236"/>
      <c r="D2673" s="236"/>
      <c r="E2673" s="236"/>
      <c r="F2673" s="247"/>
      <c r="J2673" s="207"/>
      <c r="L2673" s="248"/>
      <c r="M2673" s="302"/>
      <c r="N2673" s="302"/>
      <c r="O2673" s="241"/>
      <c r="P2673" s="322"/>
    </row>
    <row r="2674" spans="1:16" x14ac:dyDescent="0.25">
      <c r="F2674" s="225"/>
      <c r="G2674" s="226"/>
      <c r="H2674" s="226"/>
      <c r="I2674" s="227"/>
      <c r="J2674" s="206"/>
      <c r="K2674" s="226"/>
      <c r="L2674" s="228"/>
      <c r="M2674" s="300"/>
      <c r="N2674" s="300"/>
      <c r="O2674" s="259"/>
      <c r="P2674" s="320"/>
    </row>
    <row r="2675" spans="1:16" x14ac:dyDescent="0.25">
      <c r="A2675" s="224">
        <v>744</v>
      </c>
      <c r="B2675" s="224">
        <v>11444</v>
      </c>
      <c r="C2675" s="224">
        <v>2</v>
      </c>
      <c r="D2675" s="224">
        <v>2</v>
      </c>
      <c r="E2675" s="224">
        <v>178</v>
      </c>
      <c r="F2675" s="232"/>
      <c r="J2675" s="203" t="s">
        <v>1939</v>
      </c>
      <c r="L2675" s="233"/>
      <c r="M2675" s="275"/>
      <c r="N2675" s="275"/>
    </row>
    <row r="2676" spans="1:16" x14ac:dyDescent="0.25">
      <c r="F2676" s="232"/>
      <c r="L2676" s="233"/>
      <c r="M2676" s="275"/>
      <c r="N2676" s="275"/>
    </row>
    <row r="2677" spans="1:16" x14ac:dyDescent="0.25">
      <c r="A2677" s="224">
        <v>745</v>
      </c>
      <c r="B2677" s="224">
        <v>11445</v>
      </c>
      <c r="C2677" s="224">
        <v>2</v>
      </c>
      <c r="D2677" s="224">
        <v>2</v>
      </c>
      <c r="E2677" s="224">
        <v>178</v>
      </c>
      <c r="F2677" s="232"/>
      <c r="J2677" s="203" t="s">
        <v>1940</v>
      </c>
      <c r="L2677" s="233"/>
      <c r="M2677" s="275"/>
      <c r="N2677" s="275"/>
    </row>
    <row r="2678" spans="1:16" x14ac:dyDescent="0.25">
      <c r="F2678" s="232"/>
      <c r="L2678" s="233"/>
      <c r="M2678" s="275"/>
      <c r="N2678" s="275"/>
    </row>
    <row r="2679" spans="1:16" x14ac:dyDescent="0.25">
      <c r="A2679" s="224">
        <v>746</v>
      </c>
      <c r="B2679" s="224">
        <v>11446</v>
      </c>
      <c r="C2679" s="224">
        <v>2</v>
      </c>
      <c r="D2679" s="224">
        <v>2</v>
      </c>
      <c r="E2679" s="224">
        <v>178</v>
      </c>
      <c r="F2679" s="232"/>
      <c r="J2679" s="203" t="s">
        <v>1363</v>
      </c>
      <c r="L2679" s="233"/>
      <c r="M2679" s="275"/>
      <c r="N2679" s="275"/>
    </row>
    <row r="2680" spans="1:16" x14ac:dyDescent="0.25">
      <c r="F2680" s="232"/>
      <c r="L2680" s="233"/>
      <c r="M2680" s="275"/>
      <c r="N2680" s="275"/>
    </row>
    <row r="2681" spans="1:16" x14ac:dyDescent="0.25">
      <c r="A2681" s="224">
        <v>747</v>
      </c>
      <c r="B2681" s="224">
        <v>11544</v>
      </c>
      <c r="C2681" s="224">
        <v>2</v>
      </c>
      <c r="D2681" s="224">
        <v>2</v>
      </c>
      <c r="E2681" s="224">
        <v>178</v>
      </c>
      <c r="F2681" s="232"/>
      <c r="J2681" s="203" t="s">
        <v>1950</v>
      </c>
      <c r="L2681" s="233"/>
      <c r="M2681" s="275"/>
      <c r="N2681" s="275"/>
    </row>
    <row r="2682" spans="1:16" x14ac:dyDescent="0.25">
      <c r="F2682" s="232"/>
      <c r="L2682" s="233"/>
      <c r="M2682" s="275"/>
      <c r="N2682" s="275"/>
    </row>
    <row r="2683" spans="1:16" x14ac:dyDescent="0.25">
      <c r="A2683" s="224">
        <v>748</v>
      </c>
      <c r="B2683" s="224">
        <v>11448</v>
      </c>
      <c r="C2683" s="224">
        <v>2</v>
      </c>
      <c r="D2683" s="224">
        <v>2</v>
      </c>
      <c r="E2683" s="224">
        <v>178</v>
      </c>
      <c r="F2683" s="232"/>
      <c r="G2683" s="231">
        <v>66</v>
      </c>
      <c r="J2683" s="203" t="s">
        <v>1319</v>
      </c>
      <c r="L2683" s="233"/>
      <c r="M2683" s="275"/>
      <c r="N2683" s="275"/>
    </row>
    <row r="2684" spans="1:16" x14ac:dyDescent="0.25">
      <c r="F2684" s="232"/>
      <c r="L2684" s="233"/>
      <c r="M2684" s="275"/>
      <c r="N2684" s="275"/>
    </row>
    <row r="2685" spans="1:16" ht="30" x14ac:dyDescent="0.25">
      <c r="A2685" s="224">
        <v>749</v>
      </c>
      <c r="B2685" s="224">
        <v>11449</v>
      </c>
      <c r="C2685" s="224">
        <v>2</v>
      </c>
      <c r="D2685" s="224">
        <v>2</v>
      </c>
      <c r="E2685" s="224">
        <v>178</v>
      </c>
      <c r="F2685" s="232"/>
      <c r="G2685" s="231">
        <v>19</v>
      </c>
      <c r="J2685" s="202" t="s">
        <v>1320</v>
      </c>
      <c r="L2685" s="233"/>
      <c r="M2685" s="275"/>
      <c r="N2685" s="275"/>
    </row>
    <row r="2686" spans="1:16" x14ac:dyDescent="0.25">
      <c r="F2686" s="232"/>
      <c r="L2686" s="233"/>
      <c r="M2686" s="275"/>
      <c r="N2686" s="275"/>
    </row>
    <row r="2687" spans="1:16" x14ac:dyDescent="0.25">
      <c r="A2687" s="224">
        <v>750</v>
      </c>
      <c r="B2687" s="224">
        <v>11450</v>
      </c>
      <c r="C2687" s="224">
        <v>2</v>
      </c>
      <c r="D2687" s="224">
        <v>2</v>
      </c>
      <c r="E2687" s="224">
        <v>178</v>
      </c>
      <c r="F2687" s="232"/>
      <c r="J2687" s="203" t="s">
        <v>1321</v>
      </c>
      <c r="L2687" s="233"/>
      <c r="M2687" s="275"/>
      <c r="N2687" s="275"/>
    </row>
    <row r="2688" spans="1:16" x14ac:dyDescent="0.25">
      <c r="F2688" s="232"/>
      <c r="L2688" s="233"/>
      <c r="M2688" s="275"/>
      <c r="N2688" s="275"/>
    </row>
    <row r="2689" spans="1:14" ht="30" x14ac:dyDescent="0.25">
      <c r="A2689" s="224">
        <v>751</v>
      </c>
      <c r="B2689" s="224">
        <v>11451</v>
      </c>
      <c r="C2689" s="224">
        <v>2</v>
      </c>
      <c r="D2689" s="224">
        <v>2</v>
      </c>
      <c r="E2689" s="224">
        <v>178</v>
      </c>
      <c r="F2689" s="232"/>
      <c r="J2689" s="204" t="s">
        <v>1942</v>
      </c>
      <c r="L2689" s="233"/>
      <c r="M2689" s="275"/>
      <c r="N2689" s="275"/>
    </row>
    <row r="2690" spans="1:14" x14ac:dyDescent="0.25">
      <c r="F2690" s="232"/>
      <c r="L2690" s="233"/>
      <c r="M2690" s="275"/>
      <c r="N2690" s="275"/>
    </row>
    <row r="2691" spans="1:14" ht="75" x14ac:dyDescent="0.25">
      <c r="A2691" s="224">
        <v>752</v>
      </c>
      <c r="B2691" s="224">
        <v>11452</v>
      </c>
      <c r="C2691" s="224">
        <v>2</v>
      </c>
      <c r="D2691" s="224">
        <v>2</v>
      </c>
      <c r="E2691" s="224">
        <v>178</v>
      </c>
      <c r="F2691" s="232"/>
      <c r="J2691" s="202" t="s">
        <v>1943</v>
      </c>
      <c r="L2691" s="233"/>
      <c r="M2691" s="275"/>
      <c r="N2691" s="275"/>
    </row>
    <row r="2692" spans="1:14" x14ac:dyDescent="0.25">
      <c r="F2692" s="232"/>
      <c r="L2692" s="233"/>
      <c r="M2692" s="275"/>
      <c r="N2692" s="275"/>
    </row>
    <row r="2693" spans="1:14" x14ac:dyDescent="0.25">
      <c r="A2693" s="224">
        <v>753</v>
      </c>
      <c r="B2693" s="224">
        <v>11456</v>
      </c>
      <c r="C2693" s="224">
        <v>2</v>
      </c>
      <c r="D2693" s="224">
        <v>2</v>
      </c>
      <c r="E2693" s="224">
        <v>178</v>
      </c>
      <c r="F2693" s="232"/>
      <c r="J2693" s="204" t="s">
        <v>1951</v>
      </c>
      <c r="L2693" s="233"/>
      <c r="M2693" s="275"/>
      <c r="N2693" s="275"/>
    </row>
    <row r="2694" spans="1:14" x14ac:dyDescent="0.25">
      <c r="F2694" s="232"/>
      <c r="L2694" s="233"/>
      <c r="M2694" s="275"/>
      <c r="N2694" s="275"/>
    </row>
    <row r="2695" spans="1:14" ht="45" x14ac:dyDescent="0.25">
      <c r="A2695" s="224">
        <v>754</v>
      </c>
      <c r="B2695" s="224">
        <v>11457</v>
      </c>
      <c r="C2695" s="224">
        <v>2</v>
      </c>
      <c r="D2695" s="224">
        <v>2</v>
      </c>
      <c r="E2695" s="224">
        <v>178</v>
      </c>
      <c r="F2695" s="232"/>
      <c r="J2695" s="202" t="s">
        <v>1952</v>
      </c>
      <c r="L2695" s="233"/>
      <c r="M2695" s="275"/>
      <c r="N2695" s="275"/>
    </row>
    <row r="2696" spans="1:14" x14ac:dyDescent="0.25">
      <c r="F2696" s="232"/>
      <c r="L2696" s="233"/>
      <c r="M2696" s="275"/>
      <c r="N2696" s="275"/>
    </row>
    <row r="2697" spans="1:14" x14ac:dyDescent="0.25">
      <c r="A2697" s="224">
        <v>755</v>
      </c>
      <c r="B2697" s="224">
        <v>11458</v>
      </c>
      <c r="C2697" s="224">
        <v>2</v>
      </c>
      <c r="D2697" s="224">
        <v>2</v>
      </c>
      <c r="E2697" s="224">
        <v>178</v>
      </c>
      <c r="F2697" s="232"/>
      <c r="J2697" s="204" t="s">
        <v>1953</v>
      </c>
      <c r="L2697" s="233"/>
      <c r="M2697" s="275"/>
      <c r="N2697" s="275"/>
    </row>
    <row r="2698" spans="1:14" x14ac:dyDescent="0.25">
      <c r="F2698" s="232"/>
      <c r="L2698" s="233"/>
      <c r="M2698" s="275"/>
      <c r="N2698" s="275"/>
    </row>
    <row r="2699" spans="1:14" ht="30" x14ac:dyDescent="0.25">
      <c r="A2699" s="224">
        <v>756</v>
      </c>
      <c r="B2699" s="224">
        <v>11459</v>
      </c>
      <c r="C2699" s="224">
        <v>2</v>
      </c>
      <c r="D2699" s="224">
        <v>2</v>
      </c>
      <c r="E2699" s="224">
        <v>178</v>
      </c>
      <c r="F2699" s="232"/>
      <c r="J2699" s="202" t="s">
        <v>1954</v>
      </c>
      <c r="L2699" s="233"/>
      <c r="M2699" s="275"/>
      <c r="N2699" s="275"/>
    </row>
    <row r="2700" spans="1:14" x14ac:dyDescent="0.25">
      <c r="F2700" s="232"/>
      <c r="L2700" s="233"/>
      <c r="M2700" s="275"/>
      <c r="N2700" s="275"/>
    </row>
    <row r="2701" spans="1:14" ht="45" x14ac:dyDescent="0.25">
      <c r="A2701" s="224">
        <v>757</v>
      </c>
      <c r="B2701" s="224">
        <v>11460</v>
      </c>
      <c r="C2701" s="224">
        <v>2</v>
      </c>
      <c r="D2701" s="224">
        <v>2</v>
      </c>
      <c r="E2701" s="224">
        <v>178</v>
      </c>
      <c r="F2701" s="232"/>
      <c r="J2701" s="202" t="s">
        <v>1955</v>
      </c>
      <c r="L2701" s="233"/>
      <c r="M2701" s="275"/>
      <c r="N2701" s="275"/>
    </row>
    <row r="2702" spans="1:14" x14ac:dyDescent="0.25">
      <c r="F2702" s="232"/>
      <c r="L2702" s="233"/>
      <c r="M2702" s="275"/>
      <c r="N2702" s="275"/>
    </row>
    <row r="2703" spans="1:14" ht="30" x14ac:dyDescent="0.25">
      <c r="A2703" s="224">
        <v>758</v>
      </c>
      <c r="B2703" s="224">
        <v>11461</v>
      </c>
      <c r="C2703" s="224">
        <v>2</v>
      </c>
      <c r="D2703" s="224">
        <v>2</v>
      </c>
      <c r="E2703" s="224">
        <v>178</v>
      </c>
      <c r="F2703" s="232"/>
      <c r="J2703" s="202" t="s">
        <v>1956</v>
      </c>
      <c r="L2703" s="233"/>
      <c r="M2703" s="275"/>
      <c r="N2703" s="275"/>
    </row>
    <row r="2704" spans="1:14" x14ac:dyDescent="0.25">
      <c r="F2704" s="232"/>
      <c r="J2704" s="203"/>
      <c r="L2704" s="233"/>
      <c r="M2704" s="275"/>
      <c r="N2704" s="275"/>
    </row>
    <row r="2705" spans="1:19" x14ac:dyDescent="0.25">
      <c r="A2705" s="224">
        <v>13</v>
      </c>
      <c r="B2705" s="224">
        <v>9972</v>
      </c>
      <c r="C2705" s="224">
        <v>1</v>
      </c>
      <c r="D2705" s="224">
        <v>1</v>
      </c>
      <c r="E2705" s="224">
        <v>112</v>
      </c>
      <c r="F2705" s="232"/>
      <c r="L2705" s="233"/>
      <c r="M2705" s="275"/>
      <c r="N2705" s="275"/>
    </row>
    <row r="2706" spans="1:19" x14ac:dyDescent="0.25">
      <c r="A2706" s="224">
        <v>9</v>
      </c>
      <c r="B2706" s="224">
        <v>6695</v>
      </c>
      <c r="C2706" s="224">
        <v>1</v>
      </c>
      <c r="D2706" s="224">
        <v>1</v>
      </c>
      <c r="E2706" s="224">
        <v>112</v>
      </c>
      <c r="F2706" s="232"/>
      <c r="G2706" s="231">
        <v>66</v>
      </c>
      <c r="L2706" s="233"/>
      <c r="M2706" s="275"/>
      <c r="N2706" s="275"/>
    </row>
    <row r="2707" spans="1:19" x14ac:dyDescent="0.25">
      <c r="F2707" s="232"/>
      <c r="L2707" s="233"/>
      <c r="M2707" s="275"/>
      <c r="N2707" s="275"/>
    </row>
    <row r="2708" spans="1:19" s="242" customFormat="1" x14ac:dyDescent="0.25">
      <c r="A2708" s="236"/>
      <c r="B2708" s="236"/>
      <c r="C2708" s="236"/>
      <c r="D2708" s="236"/>
      <c r="E2708" s="236"/>
      <c r="F2708" s="237"/>
      <c r="G2708" s="238"/>
      <c r="H2708" s="238"/>
      <c r="I2708" s="238"/>
      <c r="J2708" s="211" t="s">
        <v>2132</v>
      </c>
      <c r="K2708" s="238"/>
      <c r="L2708" s="228"/>
      <c r="M2708" s="300"/>
      <c r="N2708" s="300"/>
      <c r="O2708" s="258"/>
      <c r="P2708" s="322"/>
    </row>
    <row r="2709" spans="1:19" s="242" customFormat="1" x14ac:dyDescent="0.25">
      <c r="A2709" s="236"/>
      <c r="B2709" s="236"/>
      <c r="C2709" s="236"/>
      <c r="D2709" s="236"/>
      <c r="E2709" s="236"/>
      <c r="F2709" s="247"/>
      <c r="J2709" s="207"/>
      <c r="L2709" s="248"/>
      <c r="M2709" s="302"/>
      <c r="N2709" s="302"/>
      <c r="O2709" s="241"/>
      <c r="P2709" s="322"/>
    </row>
    <row r="2711" spans="1:19" x14ac:dyDescent="0.25">
      <c r="F2711" s="225"/>
      <c r="G2711" s="226"/>
      <c r="H2711" s="226"/>
      <c r="I2711" s="227"/>
      <c r="J2711" s="206"/>
      <c r="K2711" s="226"/>
      <c r="L2711" s="228"/>
      <c r="M2711" s="300"/>
      <c r="N2711" s="300"/>
      <c r="O2711" s="259"/>
      <c r="P2711" s="320"/>
    </row>
    <row r="2712" spans="1:19" x14ac:dyDescent="0.25">
      <c r="A2712" s="224">
        <v>759</v>
      </c>
      <c r="B2712" s="224">
        <v>11579</v>
      </c>
      <c r="C2712" s="224">
        <v>2</v>
      </c>
      <c r="D2712" s="224">
        <v>2</v>
      </c>
      <c r="E2712" s="224">
        <v>179</v>
      </c>
      <c r="F2712" s="232"/>
      <c r="J2712" s="204" t="s">
        <v>1945</v>
      </c>
      <c r="L2712" s="233"/>
      <c r="M2712" s="275"/>
      <c r="N2712" s="275"/>
    </row>
    <row r="2713" spans="1:19" x14ac:dyDescent="0.25">
      <c r="F2713" s="232"/>
      <c r="L2713" s="233"/>
      <c r="M2713" s="275"/>
      <c r="N2713" s="275"/>
    </row>
    <row r="2714" spans="1:19" x14ac:dyDescent="0.25">
      <c r="A2714" s="224">
        <v>760</v>
      </c>
      <c r="B2714" s="224">
        <v>11580</v>
      </c>
      <c r="C2714" s="224">
        <v>2</v>
      </c>
      <c r="D2714" s="224">
        <v>2</v>
      </c>
      <c r="E2714" s="224">
        <v>179</v>
      </c>
      <c r="F2714" s="232"/>
      <c r="J2714" s="202" t="s">
        <v>1957</v>
      </c>
      <c r="L2714" s="233"/>
      <c r="M2714" s="275"/>
      <c r="N2714" s="275"/>
    </row>
    <row r="2715" spans="1:19" x14ac:dyDescent="0.25">
      <c r="F2715" s="232"/>
      <c r="L2715" s="233"/>
      <c r="M2715" s="275"/>
      <c r="N2715" s="275"/>
    </row>
    <row r="2716" spans="1:19" x14ac:dyDescent="0.25">
      <c r="A2716" s="224">
        <v>761</v>
      </c>
      <c r="B2716" s="224">
        <v>12731</v>
      </c>
      <c r="C2716" s="224">
        <v>2</v>
      </c>
      <c r="D2716" s="224">
        <v>2</v>
      </c>
      <c r="E2716" s="224">
        <v>179</v>
      </c>
      <c r="F2716" s="232"/>
      <c r="J2716" s="203" t="s">
        <v>1950</v>
      </c>
      <c r="L2716" s="233"/>
      <c r="M2716" s="275"/>
      <c r="N2716" s="275"/>
    </row>
    <row r="2717" spans="1:19" x14ac:dyDescent="0.25">
      <c r="F2717" s="232"/>
      <c r="L2717" s="233"/>
      <c r="M2717" s="275"/>
      <c r="N2717" s="275"/>
    </row>
    <row r="2718" spans="1:19" x14ac:dyDescent="0.25">
      <c r="A2718" s="224">
        <v>762</v>
      </c>
      <c r="B2718" s="224">
        <v>12732</v>
      </c>
      <c r="C2718" s="224">
        <v>2</v>
      </c>
      <c r="D2718" s="224">
        <v>2</v>
      </c>
      <c r="E2718" s="224">
        <v>179</v>
      </c>
      <c r="F2718" s="232"/>
      <c r="J2718" s="204" t="s">
        <v>1958</v>
      </c>
      <c r="L2718" s="233"/>
      <c r="M2718" s="275"/>
      <c r="N2718" s="275"/>
    </row>
    <row r="2719" spans="1:19" x14ac:dyDescent="0.25">
      <c r="F2719" s="232"/>
      <c r="L2719" s="233"/>
      <c r="M2719" s="275"/>
      <c r="N2719" s="275"/>
    </row>
    <row r="2720" spans="1:19" ht="30" x14ac:dyDescent="0.25">
      <c r="A2720" s="224">
        <v>763</v>
      </c>
      <c r="B2720" s="224">
        <v>12733</v>
      </c>
      <c r="C2720" s="224">
        <v>2</v>
      </c>
      <c r="D2720" s="224">
        <v>2</v>
      </c>
      <c r="E2720" s="224">
        <v>179</v>
      </c>
      <c r="F2720" s="232">
        <v>1</v>
      </c>
      <c r="J2720" s="202" t="s">
        <v>1959</v>
      </c>
      <c r="L2720" s="233" t="s">
        <v>66</v>
      </c>
      <c r="M2720" s="275">
        <v>100</v>
      </c>
      <c r="N2720" s="275"/>
      <c r="S2720" s="275"/>
    </row>
    <row r="2721" spans="1:14" x14ac:dyDescent="0.25">
      <c r="F2721" s="232"/>
      <c r="L2721" s="233"/>
      <c r="M2721" s="275"/>
      <c r="N2721" s="275"/>
    </row>
    <row r="2722" spans="1:14" x14ac:dyDescent="0.25">
      <c r="A2722" s="224">
        <v>764</v>
      </c>
      <c r="B2722" s="224">
        <v>11480</v>
      </c>
      <c r="C2722" s="224">
        <v>2</v>
      </c>
      <c r="D2722" s="224">
        <v>2</v>
      </c>
      <c r="E2722" s="224">
        <v>179</v>
      </c>
      <c r="F2722" s="232"/>
      <c r="J2722" s="204" t="s">
        <v>1354</v>
      </c>
      <c r="L2722" s="233"/>
      <c r="M2722" s="275"/>
      <c r="N2722" s="275"/>
    </row>
    <row r="2723" spans="1:14" x14ac:dyDescent="0.25">
      <c r="F2723" s="232"/>
      <c r="L2723" s="233"/>
      <c r="M2723" s="275"/>
      <c r="N2723" s="275"/>
    </row>
    <row r="2724" spans="1:14" ht="60" x14ac:dyDescent="0.25">
      <c r="A2724" s="224">
        <v>765</v>
      </c>
      <c r="B2724" s="224">
        <v>11482</v>
      </c>
      <c r="C2724" s="224">
        <v>2</v>
      </c>
      <c r="D2724" s="224">
        <v>2</v>
      </c>
      <c r="E2724" s="224">
        <v>179</v>
      </c>
      <c r="F2724" s="232">
        <v>2</v>
      </c>
      <c r="J2724" s="202" t="s">
        <v>1960</v>
      </c>
      <c r="L2724" s="233" t="s">
        <v>66</v>
      </c>
      <c r="M2724" s="275">
        <v>900</v>
      </c>
      <c r="N2724" s="275"/>
    </row>
    <row r="2725" spans="1:14" x14ac:dyDescent="0.25">
      <c r="F2725" s="232"/>
      <c r="L2725" s="233"/>
      <c r="M2725" s="275"/>
      <c r="N2725" s="275"/>
    </row>
    <row r="2726" spans="1:14" x14ac:dyDescent="0.25">
      <c r="A2726" s="224">
        <v>766</v>
      </c>
      <c r="B2726" s="224">
        <v>11469</v>
      </c>
      <c r="C2726" s="224">
        <v>2</v>
      </c>
      <c r="D2726" s="224">
        <v>2</v>
      </c>
      <c r="E2726" s="224">
        <v>179</v>
      </c>
      <c r="F2726" s="232"/>
      <c r="J2726" s="204" t="s">
        <v>1961</v>
      </c>
      <c r="L2726" s="233"/>
      <c r="M2726" s="275"/>
      <c r="N2726" s="275"/>
    </row>
    <row r="2727" spans="1:14" x14ac:dyDescent="0.25">
      <c r="F2727" s="232"/>
      <c r="L2727" s="233"/>
      <c r="M2727" s="275"/>
      <c r="N2727" s="275"/>
    </row>
    <row r="2728" spans="1:14" x14ac:dyDescent="0.25">
      <c r="A2728" s="224">
        <v>767</v>
      </c>
      <c r="B2728" s="224">
        <v>11470</v>
      </c>
      <c r="C2728" s="224">
        <v>2</v>
      </c>
      <c r="D2728" s="224">
        <v>2</v>
      </c>
      <c r="E2728" s="224">
        <v>179</v>
      </c>
      <c r="F2728" s="232">
        <v>3</v>
      </c>
      <c r="J2728" s="202" t="s">
        <v>1962</v>
      </c>
      <c r="L2728" s="233" t="s">
        <v>15</v>
      </c>
      <c r="M2728" s="275">
        <v>32</v>
      </c>
      <c r="N2728" s="275"/>
    </row>
    <row r="2729" spans="1:14" x14ac:dyDescent="0.25">
      <c r="F2729" s="232"/>
      <c r="L2729" s="233"/>
      <c r="M2729" s="275"/>
      <c r="N2729" s="275"/>
    </row>
    <row r="2730" spans="1:14" x14ac:dyDescent="0.25">
      <c r="A2730" s="224">
        <v>768</v>
      </c>
      <c r="B2730" s="224">
        <v>11471</v>
      </c>
      <c r="C2730" s="224">
        <v>2</v>
      </c>
      <c r="D2730" s="224">
        <v>2</v>
      </c>
      <c r="E2730" s="224">
        <v>179</v>
      </c>
      <c r="F2730" s="232">
        <v>4</v>
      </c>
      <c r="J2730" s="202" t="s">
        <v>1343</v>
      </c>
      <c r="L2730" s="233" t="s">
        <v>15</v>
      </c>
      <c r="M2730" s="275">
        <v>18</v>
      </c>
      <c r="N2730" s="275"/>
    </row>
    <row r="2731" spans="1:14" x14ac:dyDescent="0.25">
      <c r="F2731" s="232"/>
      <c r="L2731" s="233"/>
      <c r="M2731" s="275"/>
      <c r="N2731" s="275"/>
    </row>
    <row r="2732" spans="1:14" x14ac:dyDescent="0.25">
      <c r="A2732" s="224">
        <v>769</v>
      </c>
      <c r="B2732" s="224">
        <v>12734</v>
      </c>
      <c r="C2732" s="224">
        <v>2</v>
      </c>
      <c r="D2732" s="224">
        <v>2</v>
      </c>
      <c r="E2732" s="224">
        <v>179</v>
      </c>
      <c r="F2732" s="232"/>
      <c r="J2732" s="204" t="s">
        <v>1963</v>
      </c>
      <c r="L2732" s="233"/>
      <c r="M2732" s="275"/>
      <c r="N2732" s="275"/>
    </row>
    <row r="2733" spans="1:14" x14ac:dyDescent="0.25">
      <c r="F2733" s="232"/>
      <c r="L2733" s="233"/>
      <c r="M2733" s="275"/>
      <c r="N2733" s="275"/>
    </row>
    <row r="2734" spans="1:14" x14ac:dyDescent="0.25">
      <c r="A2734" s="224">
        <v>770</v>
      </c>
      <c r="B2734" s="224">
        <v>12735</v>
      </c>
      <c r="C2734" s="224">
        <v>2</v>
      </c>
      <c r="D2734" s="224">
        <v>2</v>
      </c>
      <c r="E2734" s="224">
        <v>179</v>
      </c>
      <c r="F2734" s="232">
        <v>5</v>
      </c>
      <c r="J2734" s="202" t="s">
        <v>1964</v>
      </c>
      <c r="L2734" s="233" t="s">
        <v>15</v>
      </c>
      <c r="M2734" s="275">
        <v>2700</v>
      </c>
      <c r="N2734" s="275"/>
    </row>
    <row r="2735" spans="1:14" x14ac:dyDescent="0.25">
      <c r="F2735" s="232"/>
      <c r="L2735" s="233"/>
      <c r="M2735" s="275"/>
      <c r="N2735" s="275"/>
    </row>
    <row r="2736" spans="1:14" ht="17.25" x14ac:dyDescent="0.25">
      <c r="A2736" s="224">
        <v>771</v>
      </c>
      <c r="B2736" s="224">
        <v>12736</v>
      </c>
      <c r="C2736" s="224">
        <v>2</v>
      </c>
      <c r="D2736" s="224">
        <v>2</v>
      </c>
      <c r="E2736" s="224">
        <v>179</v>
      </c>
      <c r="F2736" s="232">
        <v>6</v>
      </c>
      <c r="J2736" s="202" t="s">
        <v>1965</v>
      </c>
      <c r="L2736" s="233" t="s">
        <v>1966</v>
      </c>
      <c r="M2736" s="275">
        <v>2700</v>
      </c>
      <c r="N2736" s="275"/>
    </row>
    <row r="2737" spans="1:16" x14ac:dyDescent="0.25">
      <c r="F2737" s="232"/>
      <c r="L2737" s="233"/>
      <c r="M2737" s="275"/>
      <c r="N2737" s="275"/>
    </row>
    <row r="2738" spans="1:16" ht="30" x14ac:dyDescent="0.25">
      <c r="A2738" s="224">
        <v>772</v>
      </c>
      <c r="B2738" s="224">
        <v>12737</v>
      </c>
      <c r="C2738" s="224">
        <v>2</v>
      </c>
      <c r="D2738" s="224">
        <v>2</v>
      </c>
      <c r="E2738" s="224">
        <v>179</v>
      </c>
      <c r="F2738" s="232"/>
      <c r="J2738" s="204" t="s">
        <v>1967</v>
      </c>
      <c r="L2738" s="233"/>
      <c r="M2738" s="275"/>
      <c r="N2738" s="275"/>
    </row>
    <row r="2739" spans="1:16" x14ac:dyDescent="0.25">
      <c r="F2739" s="232"/>
      <c r="L2739" s="233"/>
      <c r="M2739" s="275"/>
      <c r="N2739" s="275"/>
    </row>
    <row r="2740" spans="1:16" ht="30" x14ac:dyDescent="0.25">
      <c r="A2740" s="224">
        <v>773</v>
      </c>
      <c r="B2740" s="224">
        <v>12738</v>
      </c>
      <c r="C2740" s="224">
        <v>2</v>
      </c>
      <c r="D2740" s="224">
        <v>2</v>
      </c>
      <c r="E2740" s="224">
        <v>179</v>
      </c>
      <c r="F2740" s="232">
        <v>7</v>
      </c>
      <c r="J2740" s="202" t="s">
        <v>1968</v>
      </c>
      <c r="L2740" s="233" t="s">
        <v>15</v>
      </c>
      <c r="M2740" s="275">
        <v>600</v>
      </c>
      <c r="N2740" s="275"/>
    </row>
    <row r="2741" spans="1:16" x14ac:dyDescent="0.25">
      <c r="F2741" s="232"/>
      <c r="L2741" s="233"/>
      <c r="M2741" s="275"/>
      <c r="N2741" s="275"/>
    </row>
    <row r="2742" spans="1:16" ht="30" x14ac:dyDescent="0.25">
      <c r="A2742" s="224">
        <v>774</v>
      </c>
      <c r="B2742" s="224">
        <v>12739</v>
      </c>
      <c r="C2742" s="224">
        <v>2</v>
      </c>
      <c r="D2742" s="224">
        <v>2</v>
      </c>
      <c r="E2742" s="224">
        <v>179</v>
      </c>
      <c r="F2742" s="232">
        <v>8</v>
      </c>
      <c r="J2742" s="202" t="s">
        <v>1969</v>
      </c>
      <c r="L2742" s="233" t="s">
        <v>15</v>
      </c>
      <c r="M2742" s="275">
        <v>400</v>
      </c>
      <c r="N2742" s="275"/>
    </row>
    <row r="2743" spans="1:16" x14ac:dyDescent="0.25">
      <c r="F2743" s="232"/>
      <c r="L2743" s="233"/>
      <c r="M2743" s="275"/>
      <c r="N2743" s="275"/>
    </row>
    <row r="2744" spans="1:16" x14ac:dyDescent="0.25">
      <c r="A2744" s="224">
        <v>775</v>
      </c>
      <c r="B2744" s="224">
        <v>11545</v>
      </c>
      <c r="C2744" s="224">
        <v>2</v>
      </c>
      <c r="D2744" s="224">
        <v>2</v>
      </c>
      <c r="E2744" s="224">
        <v>179</v>
      </c>
      <c r="F2744" s="232"/>
      <c r="G2744" s="231">
        <v>190</v>
      </c>
      <c r="J2744" s="204" t="s">
        <v>1970</v>
      </c>
      <c r="L2744" s="233"/>
      <c r="M2744" s="275"/>
      <c r="N2744" s="275"/>
    </row>
    <row r="2745" spans="1:16" x14ac:dyDescent="0.25">
      <c r="F2745" s="232"/>
      <c r="L2745" s="233"/>
      <c r="M2745" s="275"/>
      <c r="N2745" s="275"/>
    </row>
    <row r="2746" spans="1:16" ht="45" x14ac:dyDescent="0.25">
      <c r="A2746" s="224">
        <v>776</v>
      </c>
      <c r="B2746" s="224">
        <v>11546</v>
      </c>
      <c r="C2746" s="224">
        <v>2</v>
      </c>
      <c r="D2746" s="224">
        <v>2</v>
      </c>
      <c r="E2746" s="224">
        <v>179</v>
      </c>
      <c r="F2746" s="232">
        <v>9</v>
      </c>
      <c r="G2746" s="231" t="s">
        <v>1971</v>
      </c>
      <c r="J2746" s="202" t="s">
        <v>1972</v>
      </c>
      <c r="L2746" s="233" t="s">
        <v>66</v>
      </c>
      <c r="M2746" s="275">
        <v>350</v>
      </c>
      <c r="N2746" s="275"/>
    </row>
    <row r="2747" spans="1:16" x14ac:dyDescent="0.25">
      <c r="F2747" s="232"/>
      <c r="J2747" s="203"/>
      <c r="L2747" s="233"/>
      <c r="M2747" s="275"/>
      <c r="N2747" s="275"/>
    </row>
    <row r="2748" spans="1:16" x14ac:dyDescent="0.25">
      <c r="F2748" s="232"/>
      <c r="J2748" s="203"/>
      <c r="L2748" s="233"/>
      <c r="M2748" s="275"/>
      <c r="N2748" s="275"/>
    </row>
    <row r="2749" spans="1:16" x14ac:dyDescent="0.25">
      <c r="A2749" s="224">
        <v>13</v>
      </c>
      <c r="B2749" s="224">
        <v>9972</v>
      </c>
      <c r="C2749" s="224">
        <v>1</v>
      </c>
      <c r="D2749" s="224">
        <v>1</v>
      </c>
      <c r="E2749" s="224">
        <v>112</v>
      </c>
      <c r="F2749" s="232"/>
      <c r="L2749" s="233"/>
      <c r="M2749" s="275"/>
      <c r="N2749" s="275"/>
    </row>
    <row r="2750" spans="1:16" x14ac:dyDescent="0.25">
      <c r="A2750" s="224">
        <v>9</v>
      </c>
      <c r="B2750" s="224">
        <v>6695</v>
      </c>
      <c r="C2750" s="224">
        <v>1</v>
      </c>
      <c r="D2750" s="224">
        <v>1</v>
      </c>
      <c r="E2750" s="224">
        <v>112</v>
      </c>
      <c r="F2750" s="232"/>
      <c r="G2750" s="231">
        <v>66</v>
      </c>
      <c r="L2750" s="233"/>
      <c r="M2750" s="275"/>
      <c r="N2750" s="275"/>
    </row>
    <row r="2751" spans="1:16" x14ac:dyDescent="0.25">
      <c r="F2751" s="232"/>
      <c r="L2751" s="244"/>
      <c r="M2751" s="305"/>
      <c r="N2751" s="305"/>
    </row>
    <row r="2752" spans="1:16" s="242" customFormat="1" x14ac:dyDescent="0.25">
      <c r="A2752" s="236"/>
      <c r="B2752" s="236"/>
      <c r="C2752" s="236"/>
      <c r="D2752" s="236"/>
      <c r="E2752" s="236"/>
      <c r="F2752" s="237"/>
      <c r="G2752" s="238"/>
      <c r="H2752" s="238"/>
      <c r="I2752" s="238"/>
      <c r="J2752" s="211" t="s">
        <v>2132</v>
      </c>
      <c r="K2752" s="239"/>
      <c r="L2752" s="228"/>
      <c r="M2752" s="314"/>
      <c r="N2752" s="300"/>
      <c r="O2752" s="240"/>
      <c r="P2752" s="322"/>
    </row>
    <row r="2755" spans="1:19" x14ac:dyDescent="0.25">
      <c r="F2755" s="225"/>
      <c r="G2755" s="226"/>
      <c r="H2755" s="226"/>
      <c r="I2755" s="227"/>
      <c r="J2755" s="206"/>
      <c r="K2755" s="226"/>
      <c r="L2755" s="228"/>
      <c r="M2755" s="314"/>
      <c r="N2755" s="300"/>
      <c r="O2755" s="229"/>
      <c r="P2755" s="320"/>
    </row>
    <row r="2756" spans="1:19" ht="90" x14ac:dyDescent="0.25">
      <c r="A2756" s="224">
        <v>777</v>
      </c>
      <c r="B2756" s="224">
        <v>11523</v>
      </c>
      <c r="C2756" s="224">
        <v>2</v>
      </c>
      <c r="D2756" s="224">
        <v>2</v>
      </c>
      <c r="E2756" s="224">
        <v>180</v>
      </c>
      <c r="F2756" s="232"/>
      <c r="J2756" s="204" t="s">
        <v>1973</v>
      </c>
      <c r="L2756" s="260"/>
      <c r="M2756" s="306"/>
      <c r="N2756" s="306"/>
    </row>
    <row r="2757" spans="1:19" x14ac:dyDescent="0.25">
      <c r="F2757" s="232"/>
      <c r="L2757" s="233"/>
      <c r="M2757" s="275"/>
      <c r="N2757" s="275"/>
    </row>
    <row r="2758" spans="1:19" ht="30" x14ac:dyDescent="0.25">
      <c r="A2758" s="224">
        <v>778</v>
      </c>
      <c r="B2758" s="224">
        <v>11524</v>
      </c>
      <c r="C2758" s="224">
        <v>2</v>
      </c>
      <c r="D2758" s="224">
        <v>2</v>
      </c>
      <c r="E2758" s="224">
        <v>180</v>
      </c>
      <c r="F2758" s="232">
        <v>10</v>
      </c>
      <c r="J2758" s="202" t="s">
        <v>1974</v>
      </c>
      <c r="L2758" s="233" t="s">
        <v>66</v>
      </c>
      <c r="M2758" s="275">
        <v>350</v>
      </c>
      <c r="N2758" s="275"/>
    </row>
    <row r="2759" spans="1:19" x14ac:dyDescent="0.25">
      <c r="F2759" s="232"/>
      <c r="L2759" s="233"/>
      <c r="M2759" s="275"/>
      <c r="N2759" s="275"/>
      <c r="S2759" s="275"/>
    </row>
    <row r="2760" spans="1:19" x14ac:dyDescent="0.25">
      <c r="A2760" s="224">
        <v>779</v>
      </c>
      <c r="B2760" s="224">
        <v>12740</v>
      </c>
      <c r="C2760" s="224">
        <v>2</v>
      </c>
      <c r="D2760" s="224">
        <v>2</v>
      </c>
      <c r="E2760" s="224">
        <v>180</v>
      </c>
      <c r="F2760" s="232">
        <v>11</v>
      </c>
      <c r="J2760" s="202" t="s">
        <v>1975</v>
      </c>
      <c r="L2760" s="233" t="s">
        <v>136</v>
      </c>
      <c r="M2760" s="275">
        <v>360</v>
      </c>
      <c r="N2760" s="275"/>
    </row>
    <row r="2761" spans="1:19" x14ac:dyDescent="0.25">
      <c r="F2761" s="232"/>
      <c r="L2761" s="233"/>
      <c r="M2761" s="275"/>
      <c r="N2761" s="275"/>
    </row>
    <row r="2762" spans="1:19" x14ac:dyDescent="0.25">
      <c r="A2762" s="224">
        <v>780</v>
      </c>
      <c r="B2762" s="224">
        <v>11548</v>
      </c>
      <c r="C2762" s="224">
        <v>2</v>
      </c>
      <c r="D2762" s="224">
        <v>2</v>
      </c>
      <c r="E2762" s="224">
        <v>180</v>
      </c>
      <c r="F2762" s="232"/>
      <c r="G2762" s="231">
        <v>191</v>
      </c>
      <c r="J2762" s="204" t="s">
        <v>1976</v>
      </c>
      <c r="L2762" s="233"/>
      <c r="M2762" s="275"/>
      <c r="N2762" s="275"/>
    </row>
    <row r="2763" spans="1:19" x14ac:dyDescent="0.25">
      <c r="F2763" s="232"/>
      <c r="L2763" s="233"/>
      <c r="M2763" s="275"/>
      <c r="N2763" s="275"/>
    </row>
    <row r="2764" spans="1:19" ht="75" x14ac:dyDescent="0.25">
      <c r="A2764" s="224">
        <v>781</v>
      </c>
      <c r="B2764" s="224">
        <v>11549</v>
      </c>
      <c r="C2764" s="224">
        <v>2</v>
      </c>
      <c r="D2764" s="224">
        <v>2</v>
      </c>
      <c r="E2764" s="224">
        <v>180</v>
      </c>
      <c r="F2764" s="232">
        <v>12</v>
      </c>
      <c r="J2764" s="202" t="s">
        <v>1977</v>
      </c>
      <c r="L2764" s="233" t="s">
        <v>136</v>
      </c>
      <c r="M2764" s="275">
        <v>1350</v>
      </c>
      <c r="N2764" s="275"/>
    </row>
    <row r="2765" spans="1:19" x14ac:dyDescent="0.25">
      <c r="F2765" s="232"/>
      <c r="L2765" s="233"/>
      <c r="M2765" s="275"/>
      <c r="N2765" s="275"/>
    </row>
    <row r="2766" spans="1:19" ht="30" x14ac:dyDescent="0.25">
      <c r="A2766" s="224">
        <v>782</v>
      </c>
      <c r="B2766" s="224">
        <v>11526</v>
      </c>
      <c r="C2766" s="224">
        <v>2</v>
      </c>
      <c r="D2766" s="224">
        <v>2</v>
      </c>
      <c r="E2766" s="224">
        <v>180</v>
      </c>
      <c r="F2766" s="232"/>
      <c r="J2766" s="204" t="s">
        <v>1978</v>
      </c>
      <c r="L2766" s="233"/>
      <c r="M2766" s="275"/>
      <c r="N2766" s="275"/>
    </row>
    <row r="2767" spans="1:19" x14ac:dyDescent="0.25">
      <c r="F2767" s="232"/>
      <c r="L2767" s="233"/>
      <c r="M2767" s="275"/>
      <c r="N2767" s="275"/>
    </row>
    <row r="2768" spans="1:19" ht="45" x14ac:dyDescent="0.25">
      <c r="A2768" s="224">
        <v>783</v>
      </c>
      <c r="B2768" s="224">
        <v>11529</v>
      </c>
      <c r="C2768" s="224">
        <v>2</v>
      </c>
      <c r="D2768" s="224">
        <v>2</v>
      </c>
      <c r="E2768" s="224">
        <v>180</v>
      </c>
      <c r="F2768" s="232">
        <v>13</v>
      </c>
      <c r="J2768" s="202" t="s">
        <v>1979</v>
      </c>
      <c r="L2768" s="233" t="s">
        <v>136</v>
      </c>
      <c r="M2768" s="275">
        <v>1358</v>
      </c>
      <c r="N2768" s="275"/>
    </row>
    <row r="2769" spans="1:14" x14ac:dyDescent="0.25">
      <c r="F2769" s="232"/>
      <c r="L2769" s="233"/>
      <c r="M2769" s="275"/>
      <c r="N2769" s="275"/>
    </row>
    <row r="2770" spans="1:14" ht="30" x14ac:dyDescent="0.25">
      <c r="A2770" s="224">
        <v>784</v>
      </c>
      <c r="B2770" s="224">
        <v>11540</v>
      </c>
      <c r="C2770" s="224">
        <v>2</v>
      </c>
      <c r="D2770" s="224">
        <v>2</v>
      </c>
      <c r="E2770" s="224">
        <v>180</v>
      </c>
      <c r="F2770" s="232"/>
      <c r="J2770" s="204" t="s">
        <v>1980</v>
      </c>
      <c r="L2770" s="233"/>
      <c r="M2770" s="275"/>
      <c r="N2770" s="275"/>
    </row>
    <row r="2771" spans="1:14" x14ac:dyDescent="0.25">
      <c r="F2771" s="232"/>
      <c r="L2771" s="233"/>
      <c r="M2771" s="275"/>
      <c r="N2771" s="275"/>
    </row>
    <row r="2772" spans="1:14" x14ac:dyDescent="0.25">
      <c r="A2772" s="224">
        <v>785</v>
      </c>
      <c r="B2772" s="224">
        <v>11541</v>
      </c>
      <c r="C2772" s="224">
        <v>2</v>
      </c>
      <c r="D2772" s="224">
        <v>2</v>
      </c>
      <c r="E2772" s="224">
        <v>180</v>
      </c>
      <c r="F2772" s="232">
        <v>14</v>
      </c>
      <c r="J2772" s="202" t="s">
        <v>1981</v>
      </c>
      <c r="L2772" s="233" t="s">
        <v>136</v>
      </c>
      <c r="M2772" s="275">
        <v>486</v>
      </c>
      <c r="N2772" s="275"/>
    </row>
    <row r="2773" spans="1:14" x14ac:dyDescent="0.25">
      <c r="F2773" s="232"/>
      <c r="J2773" s="203"/>
      <c r="L2773" s="233"/>
      <c r="M2773" s="275"/>
      <c r="N2773" s="275"/>
    </row>
    <row r="2774" spans="1:14" x14ac:dyDescent="0.25">
      <c r="A2774" s="224">
        <v>13</v>
      </c>
      <c r="B2774" s="224">
        <v>9972</v>
      </c>
      <c r="C2774" s="224">
        <v>1</v>
      </c>
      <c r="D2774" s="224">
        <v>1</v>
      </c>
      <c r="E2774" s="224">
        <v>112</v>
      </c>
      <c r="F2774" s="232"/>
      <c r="L2774" s="233"/>
      <c r="M2774" s="275"/>
      <c r="N2774" s="275"/>
    </row>
    <row r="2775" spans="1:14" x14ac:dyDescent="0.25">
      <c r="A2775" s="224">
        <v>9</v>
      </c>
      <c r="B2775" s="224">
        <v>6695</v>
      </c>
      <c r="C2775" s="224">
        <v>1</v>
      </c>
      <c r="D2775" s="224">
        <v>1</v>
      </c>
      <c r="E2775" s="224">
        <v>112</v>
      </c>
      <c r="F2775" s="232"/>
      <c r="G2775" s="231">
        <v>66</v>
      </c>
      <c r="L2775" s="233"/>
      <c r="M2775" s="275"/>
      <c r="N2775" s="275"/>
    </row>
    <row r="2776" spans="1:14" x14ac:dyDescent="0.25">
      <c r="F2776" s="232"/>
      <c r="J2776" s="203"/>
      <c r="L2776" s="233"/>
      <c r="M2776" s="275"/>
      <c r="N2776" s="275"/>
    </row>
    <row r="2777" spans="1:14" x14ac:dyDescent="0.25">
      <c r="A2777" s="224">
        <v>13</v>
      </c>
      <c r="B2777" s="224">
        <v>9972</v>
      </c>
      <c r="C2777" s="224">
        <v>1</v>
      </c>
      <c r="D2777" s="224">
        <v>1</v>
      </c>
      <c r="E2777" s="224">
        <v>112</v>
      </c>
      <c r="F2777" s="232"/>
      <c r="L2777" s="233"/>
      <c r="M2777" s="275"/>
      <c r="N2777" s="275"/>
    </row>
    <row r="2778" spans="1:14" x14ac:dyDescent="0.25">
      <c r="A2778" s="224">
        <v>9</v>
      </c>
      <c r="B2778" s="224">
        <v>6695</v>
      </c>
      <c r="C2778" s="224">
        <v>1</v>
      </c>
      <c r="D2778" s="224">
        <v>1</v>
      </c>
      <c r="E2778" s="224">
        <v>112</v>
      </c>
      <c r="F2778" s="232"/>
      <c r="G2778" s="231">
        <v>66</v>
      </c>
      <c r="L2778" s="233"/>
      <c r="M2778" s="275"/>
      <c r="N2778" s="275"/>
    </row>
    <row r="2779" spans="1:14" x14ac:dyDescent="0.25">
      <c r="A2779" s="224">
        <v>13</v>
      </c>
      <c r="B2779" s="224">
        <v>9972</v>
      </c>
      <c r="C2779" s="224">
        <v>1</v>
      </c>
      <c r="D2779" s="224">
        <v>1</v>
      </c>
      <c r="E2779" s="224">
        <v>112</v>
      </c>
      <c r="F2779" s="232"/>
      <c r="L2779" s="233"/>
      <c r="M2779" s="275"/>
      <c r="N2779" s="275"/>
    </row>
    <row r="2780" spans="1:14" x14ac:dyDescent="0.25">
      <c r="A2780" s="224">
        <v>13</v>
      </c>
      <c r="B2780" s="224">
        <v>9972</v>
      </c>
      <c r="C2780" s="224">
        <v>1</v>
      </c>
      <c r="D2780" s="224">
        <v>1</v>
      </c>
      <c r="E2780" s="224">
        <v>112</v>
      </c>
      <c r="F2780" s="232"/>
      <c r="L2780" s="233"/>
      <c r="M2780" s="275"/>
      <c r="N2780" s="275"/>
    </row>
    <row r="2781" spans="1:14" x14ac:dyDescent="0.25">
      <c r="A2781" s="224">
        <v>9</v>
      </c>
      <c r="B2781" s="224">
        <v>6695</v>
      </c>
      <c r="C2781" s="224">
        <v>1</v>
      </c>
      <c r="D2781" s="224">
        <v>1</v>
      </c>
      <c r="E2781" s="224">
        <v>112</v>
      </c>
      <c r="F2781" s="232"/>
      <c r="G2781" s="231">
        <v>66</v>
      </c>
      <c r="L2781" s="233"/>
      <c r="M2781" s="275"/>
      <c r="N2781" s="275"/>
    </row>
    <row r="2782" spans="1:14" x14ac:dyDescent="0.25">
      <c r="F2782" s="232"/>
      <c r="J2782" s="203"/>
      <c r="L2782" s="233"/>
      <c r="M2782" s="275"/>
      <c r="N2782" s="275"/>
    </row>
    <row r="2783" spans="1:14" x14ac:dyDescent="0.25">
      <c r="A2783" s="224">
        <v>13</v>
      </c>
      <c r="B2783" s="224">
        <v>9972</v>
      </c>
      <c r="C2783" s="224">
        <v>1</v>
      </c>
      <c r="D2783" s="224">
        <v>1</v>
      </c>
      <c r="E2783" s="224">
        <v>112</v>
      </c>
      <c r="F2783" s="232"/>
      <c r="L2783" s="233"/>
      <c r="M2783" s="275"/>
      <c r="N2783" s="275"/>
    </row>
    <row r="2784" spans="1:14" x14ac:dyDescent="0.25">
      <c r="A2784" s="224">
        <v>9</v>
      </c>
      <c r="B2784" s="224">
        <v>6695</v>
      </c>
      <c r="C2784" s="224">
        <v>1</v>
      </c>
      <c r="D2784" s="224">
        <v>1</v>
      </c>
      <c r="E2784" s="224">
        <v>112</v>
      </c>
      <c r="F2784" s="232"/>
      <c r="G2784" s="231">
        <v>66</v>
      </c>
      <c r="L2784" s="233"/>
      <c r="M2784" s="275"/>
      <c r="N2784" s="275"/>
    </row>
    <row r="2785" spans="1:16" x14ac:dyDescent="0.25">
      <c r="A2785" s="224">
        <v>13</v>
      </c>
      <c r="B2785" s="224">
        <v>9972</v>
      </c>
      <c r="C2785" s="224">
        <v>1</v>
      </c>
      <c r="D2785" s="224">
        <v>1</v>
      </c>
      <c r="E2785" s="224">
        <v>112</v>
      </c>
      <c r="F2785" s="232"/>
      <c r="L2785" s="233"/>
      <c r="M2785" s="275"/>
      <c r="N2785" s="275"/>
    </row>
    <row r="2786" spans="1:16" x14ac:dyDescent="0.25">
      <c r="A2786" s="224">
        <v>9</v>
      </c>
      <c r="B2786" s="224">
        <v>6695</v>
      </c>
      <c r="C2786" s="224">
        <v>1</v>
      </c>
      <c r="D2786" s="224">
        <v>1</v>
      </c>
      <c r="E2786" s="224">
        <v>112</v>
      </c>
      <c r="F2786" s="232"/>
      <c r="G2786" s="231">
        <v>66</v>
      </c>
      <c r="L2786" s="233"/>
      <c r="M2786" s="275"/>
      <c r="N2786" s="275"/>
    </row>
    <row r="2787" spans="1:16" x14ac:dyDescent="0.25">
      <c r="F2787" s="232"/>
      <c r="J2787" s="203"/>
      <c r="L2787" s="233"/>
      <c r="M2787" s="275"/>
      <c r="N2787" s="275"/>
    </row>
    <row r="2788" spans="1:16" x14ac:dyDescent="0.25">
      <c r="A2788" s="224">
        <v>13</v>
      </c>
      <c r="B2788" s="224">
        <v>9972</v>
      </c>
      <c r="C2788" s="224">
        <v>1</v>
      </c>
      <c r="D2788" s="224">
        <v>1</v>
      </c>
      <c r="E2788" s="224">
        <v>112</v>
      </c>
      <c r="F2788" s="232"/>
      <c r="L2788" s="233"/>
      <c r="M2788" s="275"/>
      <c r="N2788" s="275"/>
    </row>
    <row r="2789" spans="1:16" x14ac:dyDescent="0.25">
      <c r="F2789" s="232"/>
      <c r="L2789" s="244"/>
      <c r="M2789" s="305"/>
      <c r="N2789" s="305"/>
    </row>
    <row r="2790" spans="1:16" s="242" customFormat="1" x14ac:dyDescent="0.25">
      <c r="A2790" s="236"/>
      <c r="B2790" s="236"/>
      <c r="C2790" s="236"/>
      <c r="D2790" s="236"/>
      <c r="E2790" s="236"/>
      <c r="F2790" s="237"/>
      <c r="G2790" s="238"/>
      <c r="H2790" s="238"/>
      <c r="I2790" s="238"/>
      <c r="J2790" s="211" t="s">
        <v>2132</v>
      </c>
      <c r="K2790" s="239"/>
      <c r="L2790" s="228"/>
      <c r="M2790" s="300"/>
      <c r="N2790" s="300"/>
      <c r="O2790" s="240"/>
      <c r="P2790" s="322"/>
    </row>
    <row r="2791" spans="1:16" s="242" customFormat="1" x14ac:dyDescent="0.25">
      <c r="A2791" s="236"/>
      <c r="B2791" s="236"/>
      <c r="C2791" s="236"/>
      <c r="D2791" s="236"/>
      <c r="E2791" s="236"/>
      <c r="F2791" s="247"/>
      <c r="J2791" s="207"/>
      <c r="L2791" s="248"/>
      <c r="M2791" s="302"/>
      <c r="N2791" s="302"/>
      <c r="O2791" s="241"/>
      <c r="P2791" s="322"/>
    </row>
    <row r="2793" spans="1:16" x14ac:dyDescent="0.25">
      <c r="F2793" s="225"/>
      <c r="G2793" s="226"/>
      <c r="H2793" s="226"/>
      <c r="I2793" s="227"/>
      <c r="J2793" s="206"/>
      <c r="K2793" s="226"/>
      <c r="L2793" s="228"/>
      <c r="M2793" s="300"/>
      <c r="N2793" s="300"/>
      <c r="O2793" s="259"/>
      <c r="P2793" s="320"/>
    </row>
    <row r="2794" spans="1:16" x14ac:dyDescent="0.25">
      <c r="A2794" s="224">
        <v>746</v>
      </c>
      <c r="B2794" s="224">
        <v>11446</v>
      </c>
      <c r="C2794" s="224">
        <v>2</v>
      </c>
      <c r="D2794" s="224">
        <v>2</v>
      </c>
      <c r="E2794" s="224">
        <v>178</v>
      </c>
      <c r="F2794" s="232"/>
      <c r="J2794" s="203" t="s">
        <v>1363</v>
      </c>
      <c r="L2794" s="233"/>
      <c r="M2794" s="275"/>
      <c r="N2794" s="275"/>
    </row>
    <row r="2795" spans="1:16" x14ac:dyDescent="0.25">
      <c r="F2795" s="232"/>
      <c r="L2795" s="233"/>
      <c r="M2795" s="275"/>
      <c r="N2795" s="275"/>
    </row>
    <row r="2796" spans="1:16" x14ac:dyDescent="0.25">
      <c r="A2796" s="224">
        <v>747</v>
      </c>
      <c r="B2796" s="224">
        <v>11544</v>
      </c>
      <c r="C2796" s="224">
        <v>2</v>
      </c>
      <c r="D2796" s="224">
        <v>2</v>
      </c>
      <c r="E2796" s="224">
        <v>178</v>
      </c>
      <c r="F2796" s="232"/>
      <c r="J2796" s="203" t="s">
        <v>1950</v>
      </c>
      <c r="L2796" s="233"/>
      <c r="M2796" s="275"/>
      <c r="N2796" s="275"/>
    </row>
    <row r="2797" spans="1:16" x14ac:dyDescent="0.25">
      <c r="A2797" s="224">
        <v>5</v>
      </c>
      <c r="B2797" s="224">
        <v>3627</v>
      </c>
      <c r="C2797" s="224">
        <v>1</v>
      </c>
      <c r="D2797" s="224">
        <v>1</v>
      </c>
      <c r="E2797" s="224">
        <v>112</v>
      </c>
      <c r="F2797" s="232"/>
      <c r="J2797" s="203" t="s">
        <v>2134</v>
      </c>
      <c r="L2797" s="233"/>
      <c r="M2797" s="275"/>
      <c r="N2797" s="275"/>
    </row>
    <row r="2798" spans="1:16" x14ac:dyDescent="0.25">
      <c r="F2798" s="232"/>
      <c r="J2798" s="203"/>
      <c r="L2798" s="233"/>
      <c r="M2798" s="307" t="s">
        <v>2135</v>
      </c>
      <c r="N2798" s="275"/>
    </row>
    <row r="2799" spans="1:16" x14ac:dyDescent="0.25">
      <c r="A2799" s="224">
        <v>6</v>
      </c>
      <c r="B2799" s="224">
        <v>6692</v>
      </c>
      <c r="C2799" s="224">
        <v>1</v>
      </c>
      <c r="D2799" s="224">
        <v>1</v>
      </c>
      <c r="E2799" s="224">
        <v>112</v>
      </c>
      <c r="F2799" s="232"/>
      <c r="G2799" s="231">
        <v>19</v>
      </c>
      <c r="J2799" s="202" t="s">
        <v>2137</v>
      </c>
      <c r="L2799" s="233"/>
      <c r="M2799" s="234">
        <v>178</v>
      </c>
      <c r="N2799" s="275"/>
    </row>
    <row r="2800" spans="1:16" x14ac:dyDescent="0.25">
      <c r="F2800" s="232"/>
      <c r="J2800" s="203"/>
      <c r="L2800" s="233"/>
      <c r="M2800" s="234"/>
      <c r="N2800" s="275"/>
    </row>
    <row r="2801" spans="1:14" x14ac:dyDescent="0.25">
      <c r="A2801" s="224">
        <v>6</v>
      </c>
      <c r="B2801" s="224">
        <v>6692</v>
      </c>
      <c r="C2801" s="224">
        <v>1</v>
      </c>
      <c r="D2801" s="224">
        <v>1</v>
      </c>
      <c r="E2801" s="224">
        <v>112</v>
      </c>
      <c r="F2801" s="232"/>
      <c r="G2801" s="231">
        <v>19</v>
      </c>
      <c r="J2801" s="202" t="s">
        <v>2137</v>
      </c>
      <c r="L2801" s="233"/>
      <c r="M2801" s="234">
        <v>179</v>
      </c>
      <c r="N2801" s="275"/>
    </row>
    <row r="2802" spans="1:14" x14ac:dyDescent="0.25">
      <c r="F2802" s="232"/>
      <c r="L2802" s="233"/>
      <c r="M2802" s="234"/>
      <c r="N2802" s="275"/>
    </row>
    <row r="2803" spans="1:14" x14ac:dyDescent="0.25">
      <c r="A2803" s="224">
        <v>6</v>
      </c>
      <c r="B2803" s="224">
        <v>6692</v>
      </c>
      <c r="C2803" s="224">
        <v>1</v>
      </c>
      <c r="D2803" s="224">
        <v>1</v>
      </c>
      <c r="E2803" s="224">
        <v>112</v>
      </c>
      <c r="F2803" s="232"/>
      <c r="G2803" s="231">
        <v>19</v>
      </c>
      <c r="J2803" s="202" t="s">
        <v>2137</v>
      </c>
      <c r="L2803" s="233"/>
      <c r="M2803" s="234">
        <v>180</v>
      </c>
      <c r="N2803" s="275"/>
    </row>
    <row r="2804" spans="1:14" x14ac:dyDescent="0.25">
      <c r="F2804" s="232"/>
      <c r="L2804" s="233"/>
      <c r="M2804" s="234"/>
      <c r="N2804" s="275"/>
    </row>
    <row r="2805" spans="1:14" x14ac:dyDescent="0.25">
      <c r="A2805" s="224">
        <v>6</v>
      </c>
      <c r="B2805" s="224">
        <v>6692</v>
      </c>
      <c r="C2805" s="224">
        <v>1</v>
      </c>
      <c r="D2805" s="224">
        <v>1</v>
      </c>
      <c r="E2805" s="224">
        <v>112</v>
      </c>
      <c r="F2805" s="232"/>
      <c r="G2805" s="231">
        <v>19</v>
      </c>
      <c r="L2805" s="233"/>
      <c r="M2805" s="234"/>
      <c r="N2805" s="275"/>
    </row>
    <row r="2806" spans="1:14" x14ac:dyDescent="0.25">
      <c r="A2806" s="224">
        <v>8</v>
      </c>
      <c r="B2806" s="224">
        <v>6694</v>
      </c>
      <c r="C2806" s="224">
        <v>1</v>
      </c>
      <c r="D2806" s="224">
        <v>1</v>
      </c>
      <c r="E2806" s="224">
        <v>112</v>
      </c>
      <c r="F2806" s="232"/>
      <c r="G2806" s="231">
        <v>66</v>
      </c>
      <c r="J2806" s="203"/>
      <c r="L2806" s="233"/>
      <c r="M2806" s="275"/>
      <c r="N2806" s="275"/>
    </row>
    <row r="2807" spans="1:14" x14ac:dyDescent="0.25">
      <c r="A2807" s="224">
        <v>6</v>
      </c>
      <c r="B2807" s="224">
        <v>6692</v>
      </c>
      <c r="C2807" s="224">
        <v>1</v>
      </c>
      <c r="D2807" s="224">
        <v>1</v>
      </c>
      <c r="E2807" s="224">
        <v>112</v>
      </c>
      <c r="F2807" s="232"/>
      <c r="G2807" s="231">
        <v>19</v>
      </c>
      <c r="L2807" s="233"/>
      <c r="M2807" s="275"/>
      <c r="N2807" s="275"/>
    </row>
    <row r="2808" spans="1:14" x14ac:dyDescent="0.25">
      <c r="A2808" s="224">
        <v>8</v>
      </c>
      <c r="B2808" s="224">
        <v>6694</v>
      </c>
      <c r="C2808" s="224">
        <v>1</v>
      </c>
      <c r="D2808" s="224">
        <v>1</v>
      </c>
      <c r="E2808" s="224">
        <v>112</v>
      </c>
      <c r="F2808" s="232"/>
      <c r="G2808" s="231">
        <v>66</v>
      </c>
      <c r="L2808" s="233"/>
      <c r="M2808" s="275"/>
      <c r="N2808" s="275"/>
    </row>
    <row r="2809" spans="1:14" x14ac:dyDescent="0.25">
      <c r="A2809" s="224">
        <v>6</v>
      </c>
      <c r="B2809" s="224">
        <v>6692</v>
      </c>
      <c r="C2809" s="224">
        <v>1</v>
      </c>
      <c r="D2809" s="224">
        <v>1</v>
      </c>
      <c r="E2809" s="224">
        <v>112</v>
      </c>
      <c r="F2809" s="232"/>
      <c r="G2809" s="231">
        <v>19</v>
      </c>
      <c r="L2809" s="233"/>
      <c r="M2809" s="275"/>
      <c r="N2809" s="275"/>
    </row>
    <row r="2810" spans="1:14" x14ac:dyDescent="0.25">
      <c r="A2810" s="224">
        <v>8</v>
      </c>
      <c r="B2810" s="224">
        <v>6694</v>
      </c>
      <c r="C2810" s="224">
        <v>1</v>
      </c>
      <c r="D2810" s="224">
        <v>1</v>
      </c>
      <c r="E2810" s="224">
        <v>112</v>
      </c>
      <c r="F2810" s="232"/>
      <c r="G2810" s="231">
        <v>66</v>
      </c>
      <c r="L2810" s="233"/>
      <c r="M2810" s="275"/>
      <c r="N2810" s="275"/>
    </row>
    <row r="2811" spans="1:14" x14ac:dyDescent="0.25">
      <c r="A2811" s="224">
        <v>6</v>
      </c>
      <c r="B2811" s="224">
        <v>6692</v>
      </c>
      <c r="C2811" s="224">
        <v>1</v>
      </c>
      <c r="D2811" s="224">
        <v>1</v>
      </c>
      <c r="E2811" s="224">
        <v>112</v>
      </c>
      <c r="F2811" s="232"/>
      <c r="G2811" s="231">
        <v>19</v>
      </c>
      <c r="L2811" s="233"/>
      <c r="M2811" s="275"/>
      <c r="N2811" s="275"/>
    </row>
    <row r="2812" spans="1:14" x14ac:dyDescent="0.25">
      <c r="A2812" s="224">
        <v>11</v>
      </c>
      <c r="B2812" s="224">
        <v>9970</v>
      </c>
      <c r="C2812" s="224">
        <v>1</v>
      </c>
      <c r="D2812" s="224">
        <v>1</v>
      </c>
      <c r="E2812" s="224">
        <v>112</v>
      </c>
      <c r="F2812" s="232"/>
      <c r="J2812" s="203"/>
      <c r="L2812" s="233"/>
      <c r="M2812" s="275"/>
      <c r="N2812" s="275"/>
    </row>
    <row r="2813" spans="1:14" x14ac:dyDescent="0.25">
      <c r="A2813" s="224">
        <v>6</v>
      </c>
      <c r="B2813" s="224">
        <v>6692</v>
      </c>
      <c r="C2813" s="224">
        <v>1</v>
      </c>
      <c r="D2813" s="224">
        <v>1</v>
      </c>
      <c r="E2813" s="224">
        <v>112</v>
      </c>
      <c r="F2813" s="232"/>
      <c r="G2813" s="231">
        <v>19</v>
      </c>
      <c r="L2813" s="233"/>
      <c r="M2813" s="275"/>
      <c r="N2813" s="275"/>
    </row>
    <row r="2814" spans="1:14" x14ac:dyDescent="0.25">
      <c r="A2814" s="224">
        <v>12</v>
      </c>
      <c r="B2814" s="224">
        <v>9971</v>
      </c>
      <c r="C2814" s="224">
        <v>1</v>
      </c>
      <c r="D2814" s="224">
        <v>1</v>
      </c>
      <c r="E2814" s="224">
        <v>112</v>
      </c>
      <c r="F2814" s="232"/>
      <c r="L2814" s="233"/>
      <c r="M2814" s="275"/>
      <c r="N2814" s="275"/>
    </row>
    <row r="2815" spans="1:14" x14ac:dyDescent="0.25">
      <c r="F2815" s="232"/>
      <c r="J2815" s="203"/>
      <c r="L2815" s="233"/>
      <c r="M2815" s="275"/>
      <c r="N2815" s="275"/>
    </row>
    <row r="2816" spans="1:14" x14ac:dyDescent="0.25">
      <c r="A2816" s="224">
        <v>13</v>
      </c>
      <c r="B2816" s="224">
        <v>9972</v>
      </c>
      <c r="C2816" s="224">
        <v>1</v>
      </c>
      <c r="D2816" s="224">
        <v>1</v>
      </c>
      <c r="E2816" s="224">
        <v>112</v>
      </c>
      <c r="F2816" s="232"/>
      <c r="L2816" s="233"/>
      <c r="M2816" s="275"/>
      <c r="N2816" s="275"/>
    </row>
    <row r="2817" spans="1:14" x14ac:dyDescent="0.25">
      <c r="A2817" s="224">
        <v>9</v>
      </c>
      <c r="B2817" s="224">
        <v>6695</v>
      </c>
      <c r="C2817" s="224">
        <v>1</v>
      </c>
      <c r="D2817" s="224">
        <v>1</v>
      </c>
      <c r="E2817" s="224">
        <v>112</v>
      </c>
      <c r="F2817" s="232"/>
      <c r="G2817" s="231">
        <v>66</v>
      </c>
      <c r="L2817" s="233"/>
      <c r="M2817" s="275"/>
      <c r="N2817" s="275"/>
    </row>
    <row r="2818" spans="1:14" x14ac:dyDescent="0.25">
      <c r="F2818" s="232"/>
      <c r="L2818" s="233"/>
      <c r="M2818" s="275"/>
      <c r="N2818" s="275"/>
    </row>
    <row r="2819" spans="1:14" x14ac:dyDescent="0.25">
      <c r="A2819" s="224">
        <v>10</v>
      </c>
      <c r="B2819" s="224">
        <v>9969</v>
      </c>
      <c r="C2819" s="224">
        <v>1</v>
      </c>
      <c r="D2819" s="224">
        <v>1</v>
      </c>
      <c r="E2819" s="224">
        <v>112</v>
      </c>
      <c r="F2819" s="232"/>
      <c r="J2819" s="204"/>
      <c r="L2819" s="233"/>
      <c r="M2819" s="275"/>
      <c r="N2819" s="275"/>
    </row>
    <row r="2820" spans="1:14" x14ac:dyDescent="0.25">
      <c r="F2820" s="232"/>
      <c r="L2820" s="233"/>
      <c r="M2820" s="275"/>
      <c r="N2820" s="275"/>
    </row>
    <row r="2821" spans="1:14" x14ac:dyDescent="0.25">
      <c r="A2821" s="224">
        <v>11</v>
      </c>
      <c r="B2821" s="224">
        <v>9970</v>
      </c>
      <c r="C2821" s="224">
        <v>1</v>
      </c>
      <c r="D2821" s="224">
        <v>1</v>
      </c>
      <c r="E2821" s="224">
        <v>112</v>
      </c>
      <c r="F2821" s="232"/>
      <c r="L2821" s="233"/>
      <c r="M2821" s="275"/>
      <c r="N2821" s="275"/>
    </row>
    <row r="2822" spans="1:14" x14ac:dyDescent="0.25">
      <c r="F2822" s="232"/>
      <c r="L2822" s="233"/>
      <c r="M2822" s="275"/>
      <c r="N2822" s="275"/>
    </row>
    <row r="2823" spans="1:14" x14ac:dyDescent="0.25">
      <c r="A2823" s="224">
        <v>9</v>
      </c>
      <c r="B2823" s="224">
        <v>6695</v>
      </c>
      <c r="C2823" s="224">
        <v>1</v>
      </c>
      <c r="D2823" s="224">
        <v>1</v>
      </c>
      <c r="E2823" s="224">
        <v>112</v>
      </c>
      <c r="F2823" s="232"/>
      <c r="G2823" s="231">
        <v>66</v>
      </c>
      <c r="L2823" s="233"/>
      <c r="M2823" s="275"/>
      <c r="N2823" s="275"/>
    </row>
    <row r="2824" spans="1:14" x14ac:dyDescent="0.25">
      <c r="F2824" s="232"/>
      <c r="L2824" s="233"/>
      <c r="M2824" s="275"/>
      <c r="N2824" s="275"/>
    </row>
    <row r="2825" spans="1:14" x14ac:dyDescent="0.25">
      <c r="F2825" s="232"/>
      <c r="L2825" s="233"/>
      <c r="M2825" s="275"/>
      <c r="N2825" s="275"/>
    </row>
    <row r="2826" spans="1:14" x14ac:dyDescent="0.25">
      <c r="A2826" s="224">
        <v>11</v>
      </c>
      <c r="B2826" s="224">
        <v>9970</v>
      </c>
      <c r="C2826" s="224">
        <v>1</v>
      </c>
      <c r="D2826" s="224">
        <v>1</v>
      </c>
      <c r="E2826" s="224">
        <v>112</v>
      </c>
      <c r="F2826" s="232"/>
      <c r="L2826" s="233"/>
      <c r="M2826" s="275"/>
      <c r="N2826" s="275"/>
    </row>
    <row r="2827" spans="1:14" x14ac:dyDescent="0.25">
      <c r="F2827" s="232"/>
      <c r="L2827" s="233"/>
      <c r="M2827" s="275"/>
      <c r="N2827" s="275"/>
    </row>
    <row r="2828" spans="1:14" x14ac:dyDescent="0.25">
      <c r="A2828" s="224">
        <v>12</v>
      </c>
      <c r="B2828" s="224">
        <v>9971</v>
      </c>
      <c r="C2828" s="224">
        <v>1</v>
      </c>
      <c r="D2828" s="224">
        <v>1</v>
      </c>
      <c r="E2828" s="224">
        <v>112</v>
      </c>
      <c r="F2828" s="232"/>
      <c r="J2828" s="204"/>
      <c r="L2828" s="233"/>
      <c r="M2828" s="275"/>
      <c r="N2828" s="275"/>
    </row>
    <row r="2829" spans="1:14" x14ac:dyDescent="0.25">
      <c r="F2829" s="232"/>
      <c r="L2829" s="233"/>
      <c r="M2829" s="275"/>
      <c r="N2829" s="275"/>
    </row>
    <row r="2830" spans="1:14" x14ac:dyDescent="0.25">
      <c r="A2830" s="224">
        <v>9</v>
      </c>
      <c r="B2830" s="224">
        <v>6695</v>
      </c>
      <c r="C2830" s="224">
        <v>1</v>
      </c>
      <c r="D2830" s="224">
        <v>1</v>
      </c>
      <c r="E2830" s="224">
        <v>112</v>
      </c>
      <c r="F2830" s="232"/>
      <c r="G2830" s="231">
        <v>66</v>
      </c>
      <c r="L2830" s="233"/>
      <c r="M2830" s="275"/>
      <c r="N2830" s="275"/>
    </row>
    <row r="2831" spans="1:14" x14ac:dyDescent="0.25">
      <c r="F2831" s="232"/>
      <c r="L2831" s="233"/>
      <c r="M2831" s="275"/>
      <c r="N2831" s="275"/>
    </row>
    <row r="2832" spans="1:14" x14ac:dyDescent="0.25">
      <c r="A2832" s="224">
        <v>10</v>
      </c>
      <c r="B2832" s="224">
        <v>9969</v>
      </c>
      <c r="C2832" s="224">
        <v>1</v>
      </c>
      <c r="D2832" s="224">
        <v>1</v>
      </c>
      <c r="E2832" s="224">
        <v>112</v>
      </c>
      <c r="F2832" s="232"/>
      <c r="J2832" s="204"/>
      <c r="L2832" s="233"/>
      <c r="M2832" s="275"/>
      <c r="N2832" s="275"/>
    </row>
    <row r="2833" spans="1:16" x14ac:dyDescent="0.25">
      <c r="F2833" s="232"/>
      <c r="L2833" s="233"/>
      <c r="M2833" s="275"/>
      <c r="N2833" s="275"/>
    </row>
    <row r="2834" spans="1:16" x14ac:dyDescent="0.25">
      <c r="F2834" s="232"/>
      <c r="L2834" s="244"/>
      <c r="M2834" s="305"/>
      <c r="N2834" s="305"/>
    </row>
    <row r="2835" spans="1:16" s="242" customFormat="1" x14ac:dyDescent="0.25">
      <c r="A2835" s="236"/>
      <c r="B2835" s="236"/>
      <c r="C2835" s="236"/>
      <c r="D2835" s="236"/>
      <c r="E2835" s="236"/>
      <c r="F2835" s="237"/>
      <c r="G2835" s="238"/>
      <c r="H2835" s="238"/>
      <c r="I2835" s="238"/>
      <c r="J2835" s="211" t="s">
        <v>2138</v>
      </c>
      <c r="K2835" s="239"/>
      <c r="L2835" s="228"/>
      <c r="M2835" s="300"/>
      <c r="N2835" s="300"/>
      <c r="O2835" s="240"/>
      <c r="P2835" s="322"/>
    </row>
    <row r="2836" spans="1:16" s="242" customFormat="1" x14ac:dyDescent="0.25">
      <c r="A2836" s="236"/>
      <c r="B2836" s="236"/>
      <c r="C2836" s="236"/>
      <c r="D2836" s="236"/>
      <c r="E2836" s="236"/>
      <c r="F2836" s="247"/>
      <c r="J2836" s="207"/>
      <c r="L2836" s="248"/>
      <c r="M2836" s="302"/>
      <c r="N2836" s="302"/>
      <c r="O2836" s="241"/>
      <c r="P2836" s="322"/>
    </row>
    <row r="2838" spans="1:16" x14ac:dyDescent="0.25">
      <c r="F2838" s="225"/>
      <c r="G2838" s="226"/>
      <c r="H2838" s="226"/>
      <c r="I2838" s="227"/>
      <c r="J2838" s="206"/>
      <c r="K2838" s="226"/>
      <c r="L2838" s="228"/>
      <c r="M2838" s="300"/>
      <c r="N2838" s="300"/>
      <c r="O2838" s="259"/>
      <c r="P2838" s="320"/>
    </row>
    <row r="2839" spans="1:16" x14ac:dyDescent="0.25">
      <c r="A2839" s="224">
        <v>787</v>
      </c>
      <c r="B2839" s="224">
        <v>10477</v>
      </c>
      <c r="C2839" s="224">
        <v>2</v>
      </c>
      <c r="D2839" s="224">
        <v>3</v>
      </c>
      <c r="E2839" s="224">
        <v>182</v>
      </c>
      <c r="F2839" s="232"/>
      <c r="J2839" s="203" t="s">
        <v>1939</v>
      </c>
      <c r="L2839" s="233"/>
      <c r="M2839" s="275"/>
      <c r="N2839" s="275"/>
    </row>
    <row r="2840" spans="1:16" x14ac:dyDescent="0.25">
      <c r="F2840" s="232"/>
      <c r="L2840" s="233"/>
      <c r="M2840" s="275"/>
      <c r="N2840" s="275"/>
    </row>
    <row r="2841" spans="1:16" x14ac:dyDescent="0.25">
      <c r="A2841" s="224">
        <v>788</v>
      </c>
      <c r="B2841" s="224">
        <v>10478</v>
      </c>
      <c r="C2841" s="224">
        <v>2</v>
      </c>
      <c r="D2841" s="224">
        <v>3</v>
      </c>
      <c r="E2841" s="224">
        <v>182</v>
      </c>
      <c r="F2841" s="232"/>
      <c r="J2841" s="203" t="s">
        <v>1940</v>
      </c>
      <c r="L2841" s="233"/>
      <c r="M2841" s="275"/>
      <c r="N2841" s="275"/>
    </row>
    <row r="2842" spans="1:16" x14ac:dyDescent="0.25">
      <c r="F2842" s="232"/>
      <c r="L2842" s="233"/>
      <c r="M2842" s="275"/>
      <c r="N2842" s="275"/>
    </row>
    <row r="2843" spans="1:16" x14ac:dyDescent="0.25">
      <c r="A2843" s="224">
        <v>789</v>
      </c>
      <c r="B2843" s="224">
        <v>10479</v>
      </c>
      <c r="C2843" s="224">
        <v>2</v>
      </c>
      <c r="D2843" s="224">
        <v>3</v>
      </c>
      <c r="E2843" s="224">
        <v>182</v>
      </c>
      <c r="F2843" s="232"/>
      <c r="J2843" s="203" t="s">
        <v>1440</v>
      </c>
      <c r="L2843" s="233"/>
      <c r="M2843" s="275"/>
      <c r="N2843" s="275"/>
    </row>
    <row r="2844" spans="1:16" x14ac:dyDescent="0.25">
      <c r="F2844" s="232"/>
      <c r="L2844" s="233"/>
      <c r="M2844" s="275"/>
      <c r="N2844" s="275"/>
    </row>
    <row r="2845" spans="1:16" x14ac:dyDescent="0.25">
      <c r="A2845" s="224">
        <v>790</v>
      </c>
      <c r="B2845" s="224">
        <v>10480</v>
      </c>
      <c r="C2845" s="224">
        <v>2</v>
      </c>
      <c r="D2845" s="224">
        <v>3</v>
      </c>
      <c r="E2845" s="224">
        <v>182</v>
      </c>
      <c r="F2845" s="232"/>
      <c r="J2845" s="203" t="s">
        <v>1982</v>
      </c>
      <c r="L2845" s="233"/>
      <c r="M2845" s="275"/>
      <c r="N2845" s="275"/>
    </row>
    <row r="2846" spans="1:16" x14ac:dyDescent="0.25">
      <c r="F2846" s="232"/>
      <c r="L2846" s="233"/>
      <c r="M2846" s="275"/>
      <c r="N2846" s="275"/>
    </row>
    <row r="2847" spans="1:16" x14ac:dyDescent="0.25">
      <c r="A2847" s="224">
        <v>791</v>
      </c>
      <c r="B2847" s="224">
        <v>10481</v>
      </c>
      <c r="C2847" s="224">
        <v>2</v>
      </c>
      <c r="D2847" s="224">
        <v>3</v>
      </c>
      <c r="E2847" s="224">
        <v>182</v>
      </c>
      <c r="F2847" s="232"/>
      <c r="G2847" s="231">
        <v>66</v>
      </c>
      <c r="J2847" s="203" t="s">
        <v>1319</v>
      </c>
      <c r="L2847" s="233"/>
      <c r="M2847" s="275"/>
      <c r="N2847" s="275"/>
    </row>
    <row r="2848" spans="1:16" x14ac:dyDescent="0.25">
      <c r="F2848" s="232"/>
      <c r="L2848" s="233"/>
      <c r="M2848" s="275"/>
      <c r="N2848" s="275"/>
    </row>
    <row r="2849" spans="1:19" ht="30" x14ac:dyDescent="0.25">
      <c r="A2849" s="224">
        <v>792</v>
      </c>
      <c r="B2849" s="224">
        <v>10482</v>
      </c>
      <c r="C2849" s="224">
        <v>2</v>
      </c>
      <c r="D2849" s="224">
        <v>3</v>
      </c>
      <c r="E2849" s="224">
        <v>182</v>
      </c>
      <c r="F2849" s="232"/>
      <c r="G2849" s="231">
        <v>19</v>
      </c>
      <c r="J2849" s="202" t="s">
        <v>1320</v>
      </c>
      <c r="L2849" s="233"/>
      <c r="M2849" s="275"/>
      <c r="N2849" s="275"/>
    </row>
    <row r="2850" spans="1:19" x14ac:dyDescent="0.25">
      <c r="F2850" s="232"/>
      <c r="L2850" s="233"/>
      <c r="M2850" s="275"/>
      <c r="N2850" s="275"/>
    </row>
    <row r="2851" spans="1:19" x14ac:dyDescent="0.25">
      <c r="A2851" s="224">
        <v>793</v>
      </c>
      <c r="B2851" s="224">
        <v>10483</v>
      </c>
      <c r="C2851" s="224">
        <v>2</v>
      </c>
      <c r="D2851" s="224">
        <v>3</v>
      </c>
      <c r="E2851" s="224">
        <v>182</v>
      </c>
      <c r="F2851" s="232"/>
      <c r="J2851" s="203" t="s">
        <v>1321</v>
      </c>
      <c r="L2851" s="233"/>
      <c r="M2851" s="275"/>
      <c r="N2851" s="275"/>
    </row>
    <row r="2852" spans="1:19" x14ac:dyDescent="0.25">
      <c r="F2852" s="232"/>
      <c r="L2852" s="233"/>
      <c r="M2852" s="275"/>
      <c r="N2852" s="275"/>
    </row>
    <row r="2853" spans="1:19" ht="30" x14ac:dyDescent="0.25">
      <c r="A2853" s="224">
        <v>794</v>
      </c>
      <c r="B2853" s="224">
        <v>10484</v>
      </c>
      <c r="C2853" s="224">
        <v>2</v>
      </c>
      <c r="D2853" s="224">
        <v>3</v>
      </c>
      <c r="E2853" s="224">
        <v>182</v>
      </c>
      <c r="F2853" s="232"/>
      <c r="G2853" s="231">
        <v>240</v>
      </c>
      <c r="J2853" s="204" t="s">
        <v>1983</v>
      </c>
      <c r="L2853" s="233"/>
      <c r="M2853" s="275"/>
      <c r="N2853" s="275"/>
    </row>
    <row r="2854" spans="1:19" x14ac:dyDescent="0.25">
      <c r="F2854" s="232"/>
      <c r="L2854" s="233"/>
      <c r="M2854" s="275"/>
      <c r="N2854" s="275"/>
    </row>
    <row r="2855" spans="1:19" ht="75" x14ac:dyDescent="0.25">
      <c r="A2855" s="224">
        <v>795</v>
      </c>
      <c r="B2855" s="224">
        <v>10775</v>
      </c>
      <c r="C2855" s="224">
        <v>2</v>
      </c>
      <c r="D2855" s="224">
        <v>3</v>
      </c>
      <c r="E2855" s="224">
        <v>182</v>
      </c>
      <c r="F2855" s="232"/>
      <c r="J2855" s="202" t="s">
        <v>1943</v>
      </c>
      <c r="L2855" s="233"/>
      <c r="M2855" s="275"/>
      <c r="N2855" s="275"/>
    </row>
    <row r="2856" spans="1:19" x14ac:dyDescent="0.25">
      <c r="F2856" s="232"/>
      <c r="L2856" s="233"/>
      <c r="M2856" s="275"/>
      <c r="N2856" s="275"/>
    </row>
    <row r="2857" spans="1:19" x14ac:dyDescent="0.25">
      <c r="A2857" s="224">
        <v>796</v>
      </c>
      <c r="B2857" s="224">
        <v>12686</v>
      </c>
      <c r="C2857" s="224">
        <v>2</v>
      </c>
      <c r="D2857" s="224">
        <v>3</v>
      </c>
      <c r="E2857" s="224">
        <v>182</v>
      </c>
      <c r="F2857" s="232"/>
      <c r="J2857" s="203" t="s">
        <v>1984</v>
      </c>
      <c r="L2857" s="233"/>
      <c r="M2857" s="275"/>
      <c r="N2857" s="275"/>
    </row>
    <row r="2858" spans="1:19" x14ac:dyDescent="0.25">
      <c r="F2858" s="232"/>
      <c r="L2858" s="233"/>
      <c r="M2858" s="275"/>
      <c r="N2858" s="275"/>
    </row>
    <row r="2859" spans="1:19" x14ac:dyDescent="0.25">
      <c r="A2859" s="224">
        <v>797</v>
      </c>
      <c r="B2859" s="224">
        <v>12687</v>
      </c>
      <c r="C2859" s="224">
        <v>2</v>
      </c>
      <c r="D2859" s="224">
        <v>3</v>
      </c>
      <c r="E2859" s="224">
        <v>182</v>
      </c>
      <c r="F2859" s="232"/>
      <c r="J2859" s="204" t="s">
        <v>1338</v>
      </c>
      <c r="L2859" s="233"/>
      <c r="M2859" s="275"/>
      <c r="N2859" s="275"/>
    </row>
    <row r="2860" spans="1:19" x14ac:dyDescent="0.25">
      <c r="F2860" s="232"/>
      <c r="L2860" s="233"/>
      <c r="M2860" s="275"/>
      <c r="N2860" s="275"/>
    </row>
    <row r="2861" spans="1:19" x14ac:dyDescent="0.25">
      <c r="A2861" s="224">
        <v>798</v>
      </c>
      <c r="B2861" s="224">
        <v>12688</v>
      </c>
      <c r="C2861" s="224">
        <v>2</v>
      </c>
      <c r="D2861" s="224">
        <v>3</v>
      </c>
      <c r="E2861" s="224">
        <v>182</v>
      </c>
      <c r="F2861" s="232">
        <v>1</v>
      </c>
      <c r="J2861" s="202" t="s">
        <v>1339</v>
      </c>
      <c r="L2861" s="233" t="s">
        <v>15</v>
      </c>
      <c r="M2861" s="275">
        <v>23</v>
      </c>
      <c r="N2861" s="275"/>
      <c r="S2861" s="275"/>
    </row>
    <row r="2862" spans="1:19" x14ac:dyDescent="0.25">
      <c r="F2862" s="232"/>
      <c r="L2862" s="233"/>
      <c r="M2862" s="275"/>
      <c r="N2862" s="275"/>
    </row>
    <row r="2863" spans="1:19" ht="30" x14ac:dyDescent="0.25">
      <c r="A2863" s="224">
        <v>799</v>
      </c>
      <c r="B2863" s="224">
        <v>12689</v>
      </c>
      <c r="C2863" s="224">
        <v>2</v>
      </c>
      <c r="D2863" s="224">
        <v>3</v>
      </c>
      <c r="E2863" s="224">
        <v>182</v>
      </c>
      <c r="F2863" s="232"/>
      <c r="J2863" s="204" t="s">
        <v>1341</v>
      </c>
      <c r="L2863" s="233"/>
      <c r="M2863" s="275"/>
      <c r="N2863" s="275"/>
    </row>
    <row r="2864" spans="1:19" x14ac:dyDescent="0.25">
      <c r="F2864" s="232"/>
      <c r="L2864" s="233"/>
      <c r="M2864" s="275"/>
      <c r="N2864" s="275"/>
    </row>
    <row r="2865" spans="1:16" x14ac:dyDescent="0.25">
      <c r="A2865" s="224">
        <v>800</v>
      </c>
      <c r="B2865" s="224">
        <v>12690</v>
      </c>
      <c r="C2865" s="224">
        <v>2</v>
      </c>
      <c r="D2865" s="224">
        <v>3</v>
      </c>
      <c r="E2865" s="224">
        <v>182</v>
      </c>
      <c r="F2865" s="232">
        <v>2</v>
      </c>
      <c r="J2865" s="202" t="s">
        <v>1342</v>
      </c>
      <c r="L2865" s="233" t="s">
        <v>15</v>
      </c>
      <c r="M2865" s="275">
        <v>2</v>
      </c>
      <c r="N2865" s="275"/>
    </row>
    <row r="2866" spans="1:16" x14ac:dyDescent="0.25">
      <c r="F2866" s="232"/>
      <c r="L2866" s="233"/>
      <c r="M2866" s="275"/>
      <c r="N2866" s="275"/>
    </row>
    <row r="2867" spans="1:16" x14ac:dyDescent="0.25">
      <c r="A2867" s="224">
        <v>801</v>
      </c>
      <c r="B2867" s="224">
        <v>12691</v>
      </c>
      <c r="C2867" s="224">
        <v>2</v>
      </c>
      <c r="D2867" s="224">
        <v>3</v>
      </c>
      <c r="E2867" s="224">
        <v>182</v>
      </c>
      <c r="F2867" s="232">
        <v>3</v>
      </c>
      <c r="J2867" s="202" t="s">
        <v>1343</v>
      </c>
      <c r="L2867" s="233" t="s">
        <v>15</v>
      </c>
      <c r="M2867" s="275">
        <v>1</v>
      </c>
      <c r="N2867" s="275"/>
    </row>
    <row r="2868" spans="1:16" x14ac:dyDescent="0.25">
      <c r="F2868" s="232"/>
      <c r="L2868" s="233"/>
      <c r="M2868" s="275"/>
      <c r="N2868" s="275"/>
    </row>
    <row r="2869" spans="1:16" x14ac:dyDescent="0.25">
      <c r="A2869" s="224">
        <v>802</v>
      </c>
      <c r="B2869" s="224">
        <v>12692</v>
      </c>
      <c r="C2869" s="224">
        <v>2</v>
      </c>
      <c r="D2869" s="224">
        <v>3</v>
      </c>
      <c r="E2869" s="224">
        <v>182</v>
      </c>
      <c r="F2869" s="232"/>
      <c r="J2869" s="204" t="s">
        <v>1344</v>
      </c>
      <c r="L2869" s="233"/>
      <c r="M2869" s="275"/>
      <c r="N2869" s="275"/>
    </row>
    <row r="2870" spans="1:16" x14ac:dyDescent="0.25">
      <c r="F2870" s="232"/>
      <c r="L2870" s="233"/>
      <c r="M2870" s="275"/>
      <c r="N2870" s="275"/>
    </row>
    <row r="2871" spans="1:16" ht="30" x14ac:dyDescent="0.25">
      <c r="A2871" s="224">
        <v>803</v>
      </c>
      <c r="B2871" s="224">
        <v>12693</v>
      </c>
      <c r="C2871" s="224">
        <v>2</v>
      </c>
      <c r="D2871" s="224">
        <v>3</v>
      </c>
      <c r="E2871" s="224">
        <v>182</v>
      </c>
      <c r="F2871" s="232">
        <v>4</v>
      </c>
      <c r="J2871" s="202" t="s">
        <v>1345</v>
      </c>
      <c r="L2871" s="233" t="s">
        <v>15</v>
      </c>
      <c r="M2871" s="275">
        <v>14</v>
      </c>
      <c r="N2871" s="275"/>
    </row>
    <row r="2872" spans="1:16" x14ac:dyDescent="0.25">
      <c r="F2872" s="232"/>
      <c r="L2872" s="233"/>
      <c r="M2872" s="275"/>
      <c r="N2872" s="275"/>
    </row>
    <row r="2873" spans="1:16" x14ac:dyDescent="0.25">
      <c r="F2873" s="232"/>
      <c r="L2873" s="233"/>
      <c r="M2873" s="275"/>
      <c r="N2873" s="275"/>
    </row>
    <row r="2874" spans="1:16" x14ac:dyDescent="0.25">
      <c r="F2874" s="232"/>
      <c r="L2874" s="233"/>
      <c r="M2874" s="275"/>
      <c r="N2874" s="275"/>
    </row>
    <row r="2875" spans="1:16" x14ac:dyDescent="0.25">
      <c r="F2875" s="232"/>
      <c r="L2875" s="233"/>
      <c r="M2875" s="275"/>
      <c r="N2875" s="275"/>
    </row>
    <row r="2876" spans="1:16" x14ac:dyDescent="0.25">
      <c r="F2876" s="232"/>
      <c r="L2876" s="244"/>
      <c r="M2876" s="305"/>
      <c r="N2876" s="305"/>
    </row>
    <row r="2877" spans="1:16" s="242" customFormat="1" x14ac:dyDescent="0.25">
      <c r="A2877" s="236"/>
      <c r="B2877" s="236"/>
      <c r="C2877" s="236"/>
      <c r="D2877" s="236"/>
      <c r="E2877" s="236"/>
      <c r="F2877" s="237"/>
      <c r="G2877" s="238"/>
      <c r="H2877" s="238"/>
      <c r="I2877" s="238"/>
      <c r="J2877" s="211" t="s">
        <v>2132</v>
      </c>
      <c r="K2877" s="239"/>
      <c r="L2877" s="228"/>
      <c r="M2877" s="300"/>
      <c r="N2877" s="300"/>
      <c r="O2877" s="240"/>
      <c r="P2877" s="322"/>
    </row>
    <row r="2878" spans="1:16" s="242" customFormat="1" x14ac:dyDescent="0.25">
      <c r="A2878" s="236"/>
      <c r="B2878" s="236"/>
      <c r="C2878" s="236"/>
      <c r="D2878" s="236"/>
      <c r="E2878" s="236"/>
      <c r="F2878" s="247"/>
      <c r="J2878" s="207"/>
      <c r="L2878" s="248"/>
      <c r="M2878" s="302"/>
      <c r="N2878" s="302"/>
      <c r="O2878" s="241"/>
      <c r="P2878" s="322"/>
    </row>
    <row r="2879" spans="1:16" s="242" customFormat="1" x14ac:dyDescent="0.25">
      <c r="A2879" s="236"/>
      <c r="B2879" s="236"/>
      <c r="C2879" s="236"/>
      <c r="D2879" s="236"/>
      <c r="E2879" s="236"/>
      <c r="F2879" s="247"/>
      <c r="J2879" s="207"/>
      <c r="L2879" s="248"/>
      <c r="M2879" s="302"/>
      <c r="N2879" s="302"/>
      <c r="O2879" s="241"/>
      <c r="P2879" s="322"/>
    </row>
    <row r="2880" spans="1:16" x14ac:dyDescent="0.25">
      <c r="F2880" s="225"/>
      <c r="G2880" s="226"/>
      <c r="H2880" s="226"/>
      <c r="I2880" s="227"/>
      <c r="J2880" s="206"/>
      <c r="K2880" s="226"/>
      <c r="L2880" s="228"/>
      <c r="M2880" s="300"/>
      <c r="N2880" s="300"/>
      <c r="O2880" s="229"/>
      <c r="P2880" s="320"/>
    </row>
    <row r="2881" spans="1:15" x14ac:dyDescent="0.25">
      <c r="A2881" s="224">
        <v>804</v>
      </c>
      <c r="B2881" s="224">
        <v>12694</v>
      </c>
      <c r="C2881" s="224">
        <v>2</v>
      </c>
      <c r="D2881" s="224">
        <v>3</v>
      </c>
      <c r="E2881" s="224">
        <v>183</v>
      </c>
      <c r="F2881" s="232"/>
      <c r="J2881" s="204" t="s">
        <v>1346</v>
      </c>
      <c r="L2881" s="233"/>
      <c r="M2881" s="275"/>
      <c r="N2881" s="275"/>
      <c r="O2881" s="265"/>
    </row>
    <row r="2882" spans="1:15" x14ac:dyDescent="0.25">
      <c r="F2882" s="232"/>
      <c r="L2882" s="233"/>
      <c r="M2882" s="275"/>
      <c r="N2882" s="275"/>
      <c r="O2882" s="265"/>
    </row>
    <row r="2883" spans="1:15" ht="30" x14ac:dyDescent="0.25">
      <c r="A2883" s="224">
        <v>805</v>
      </c>
      <c r="B2883" s="224">
        <v>12695</v>
      </c>
      <c r="C2883" s="224">
        <v>2</v>
      </c>
      <c r="D2883" s="224">
        <v>3</v>
      </c>
      <c r="E2883" s="224">
        <v>183</v>
      </c>
      <c r="F2883" s="232">
        <v>5</v>
      </c>
      <c r="J2883" s="202" t="s">
        <v>1347</v>
      </c>
      <c r="L2883" s="233" t="s">
        <v>66</v>
      </c>
      <c r="M2883" s="275">
        <v>67</v>
      </c>
      <c r="N2883" s="275"/>
      <c r="O2883" s="265"/>
    </row>
    <row r="2884" spans="1:15" x14ac:dyDescent="0.25">
      <c r="F2884" s="232"/>
      <c r="L2884" s="233"/>
      <c r="M2884" s="275"/>
      <c r="N2884" s="275"/>
      <c r="O2884" s="265"/>
    </row>
    <row r="2885" spans="1:15" x14ac:dyDescent="0.25">
      <c r="A2885" s="224">
        <v>806</v>
      </c>
      <c r="B2885" s="224">
        <v>12697</v>
      </c>
      <c r="C2885" s="224">
        <v>2</v>
      </c>
      <c r="D2885" s="224">
        <v>3</v>
      </c>
      <c r="E2885" s="224">
        <v>183</v>
      </c>
      <c r="F2885" s="232"/>
      <c r="J2885" s="204" t="s">
        <v>1348</v>
      </c>
      <c r="L2885" s="233"/>
      <c r="M2885" s="275"/>
      <c r="N2885" s="275"/>
      <c r="O2885" s="265"/>
    </row>
    <row r="2886" spans="1:15" x14ac:dyDescent="0.25">
      <c r="F2886" s="232"/>
      <c r="L2886" s="233"/>
      <c r="M2886" s="275"/>
      <c r="N2886" s="275"/>
      <c r="O2886" s="265"/>
    </row>
    <row r="2887" spans="1:15" ht="30" x14ac:dyDescent="0.25">
      <c r="A2887" s="224">
        <v>807</v>
      </c>
      <c r="B2887" s="224">
        <v>12698</v>
      </c>
      <c r="C2887" s="224">
        <v>2</v>
      </c>
      <c r="D2887" s="224">
        <v>3</v>
      </c>
      <c r="E2887" s="224">
        <v>183</v>
      </c>
      <c r="F2887" s="232">
        <v>6</v>
      </c>
      <c r="J2887" s="202" t="s">
        <v>1349</v>
      </c>
      <c r="L2887" s="233" t="s">
        <v>1350</v>
      </c>
      <c r="M2887" s="275">
        <v>1</v>
      </c>
      <c r="N2887" s="275"/>
      <c r="O2887" s="265"/>
    </row>
    <row r="2888" spans="1:15" x14ac:dyDescent="0.25">
      <c r="F2888" s="232"/>
      <c r="L2888" s="233"/>
      <c r="M2888" s="275"/>
      <c r="N2888" s="275"/>
      <c r="O2888" s="265"/>
    </row>
    <row r="2889" spans="1:15" ht="45" x14ac:dyDescent="0.25">
      <c r="A2889" s="224">
        <v>808</v>
      </c>
      <c r="B2889" s="224">
        <v>12699</v>
      </c>
      <c r="C2889" s="224">
        <v>2</v>
      </c>
      <c r="D2889" s="224">
        <v>3</v>
      </c>
      <c r="E2889" s="224">
        <v>183</v>
      </c>
      <c r="F2889" s="232"/>
      <c r="J2889" s="204" t="s">
        <v>1351</v>
      </c>
      <c r="L2889" s="233"/>
      <c r="M2889" s="275"/>
      <c r="N2889" s="275"/>
      <c r="O2889" s="265"/>
    </row>
    <row r="2890" spans="1:15" x14ac:dyDescent="0.25">
      <c r="F2890" s="232"/>
      <c r="L2890" s="233"/>
      <c r="M2890" s="275"/>
      <c r="N2890" s="275"/>
      <c r="O2890" s="265"/>
    </row>
    <row r="2891" spans="1:15" x14ac:dyDescent="0.25">
      <c r="A2891" s="224">
        <v>809</v>
      </c>
      <c r="B2891" s="224">
        <v>12700</v>
      </c>
      <c r="C2891" s="224">
        <v>2</v>
      </c>
      <c r="D2891" s="224">
        <v>3</v>
      </c>
      <c r="E2891" s="224">
        <v>183</v>
      </c>
      <c r="F2891" s="232">
        <v>7</v>
      </c>
      <c r="J2891" s="202" t="s">
        <v>1352</v>
      </c>
      <c r="L2891" s="233" t="s">
        <v>15</v>
      </c>
      <c r="M2891" s="275">
        <v>9</v>
      </c>
      <c r="N2891" s="275"/>
      <c r="O2891" s="265"/>
    </row>
    <row r="2892" spans="1:15" x14ac:dyDescent="0.25">
      <c r="F2892" s="232"/>
      <c r="L2892" s="233"/>
      <c r="M2892" s="275"/>
      <c r="N2892" s="275"/>
      <c r="O2892" s="265"/>
    </row>
    <row r="2893" spans="1:15" x14ac:dyDescent="0.25">
      <c r="A2893" s="224">
        <v>810</v>
      </c>
      <c r="B2893" s="224">
        <v>12701</v>
      </c>
      <c r="C2893" s="224">
        <v>2</v>
      </c>
      <c r="D2893" s="224">
        <v>3</v>
      </c>
      <c r="E2893" s="224">
        <v>183</v>
      </c>
      <c r="F2893" s="232"/>
      <c r="J2893" s="204" t="s">
        <v>1354</v>
      </c>
      <c r="L2893" s="233"/>
      <c r="M2893" s="275"/>
      <c r="N2893" s="275"/>
      <c r="O2893" s="265"/>
    </row>
    <row r="2894" spans="1:15" x14ac:dyDescent="0.25">
      <c r="F2894" s="232"/>
      <c r="L2894" s="233"/>
      <c r="M2894" s="275"/>
      <c r="N2894" s="275"/>
      <c r="O2894" s="265"/>
    </row>
    <row r="2895" spans="1:15" ht="75" x14ac:dyDescent="0.25">
      <c r="A2895" s="224">
        <v>811</v>
      </c>
      <c r="B2895" s="224">
        <v>12702</v>
      </c>
      <c r="C2895" s="224">
        <v>2</v>
      </c>
      <c r="D2895" s="224">
        <v>3</v>
      </c>
      <c r="E2895" s="224">
        <v>183</v>
      </c>
      <c r="F2895" s="232">
        <v>8</v>
      </c>
      <c r="J2895" s="202" t="s">
        <v>1355</v>
      </c>
      <c r="L2895" s="233" t="s">
        <v>66</v>
      </c>
      <c r="M2895" s="275">
        <v>39</v>
      </c>
      <c r="N2895" s="275"/>
      <c r="O2895" s="265"/>
    </row>
    <row r="2896" spans="1:15" x14ac:dyDescent="0.25">
      <c r="F2896" s="232"/>
      <c r="L2896" s="233"/>
      <c r="M2896" s="275"/>
      <c r="N2896" s="275"/>
      <c r="O2896" s="265"/>
    </row>
    <row r="2897" spans="1:15" x14ac:dyDescent="0.25">
      <c r="A2897" s="224">
        <v>812</v>
      </c>
      <c r="B2897" s="224">
        <v>12703</v>
      </c>
      <c r="C2897" s="224">
        <v>2</v>
      </c>
      <c r="D2897" s="224">
        <v>3</v>
      </c>
      <c r="E2897" s="224">
        <v>183</v>
      </c>
      <c r="F2897" s="232"/>
      <c r="J2897" s="204" t="s">
        <v>1985</v>
      </c>
      <c r="L2897" s="233"/>
      <c r="M2897" s="275"/>
      <c r="N2897" s="275"/>
      <c r="O2897" s="265"/>
    </row>
    <row r="2898" spans="1:15" x14ac:dyDescent="0.25">
      <c r="F2898" s="232"/>
      <c r="L2898" s="233"/>
      <c r="M2898" s="275"/>
      <c r="N2898" s="275"/>
      <c r="O2898" s="265"/>
    </row>
    <row r="2899" spans="1:15" x14ac:dyDescent="0.25">
      <c r="A2899" s="224">
        <v>813</v>
      </c>
      <c r="B2899" s="224">
        <v>12704</v>
      </c>
      <c r="C2899" s="224">
        <v>2</v>
      </c>
      <c r="D2899" s="224">
        <v>3</v>
      </c>
      <c r="E2899" s="224">
        <v>183</v>
      </c>
      <c r="F2899" s="232">
        <v>9</v>
      </c>
      <c r="J2899" s="202" t="s">
        <v>1392</v>
      </c>
      <c r="L2899" s="233" t="s">
        <v>15</v>
      </c>
      <c r="M2899" s="275">
        <v>10</v>
      </c>
      <c r="N2899" s="275"/>
      <c r="O2899" s="265"/>
    </row>
    <row r="2900" spans="1:15" x14ac:dyDescent="0.25">
      <c r="F2900" s="232"/>
      <c r="L2900" s="233"/>
      <c r="M2900" s="275"/>
      <c r="N2900" s="275"/>
      <c r="O2900" s="265"/>
    </row>
    <row r="2901" spans="1:15" x14ac:dyDescent="0.25">
      <c r="A2901" s="224">
        <v>814</v>
      </c>
      <c r="B2901" s="224">
        <v>12978</v>
      </c>
      <c r="C2901" s="224">
        <v>2</v>
      </c>
      <c r="D2901" s="224">
        <v>3</v>
      </c>
      <c r="E2901" s="224">
        <v>183</v>
      </c>
      <c r="F2901" s="232"/>
      <c r="J2901" s="204" t="s">
        <v>1391</v>
      </c>
      <c r="L2901" s="233"/>
      <c r="M2901" s="275"/>
      <c r="N2901" s="275"/>
      <c r="O2901" s="265"/>
    </row>
    <row r="2902" spans="1:15" x14ac:dyDescent="0.25">
      <c r="F2902" s="232"/>
      <c r="L2902" s="233"/>
      <c r="M2902" s="275"/>
      <c r="N2902" s="275"/>
      <c r="O2902" s="265"/>
    </row>
    <row r="2903" spans="1:15" x14ac:dyDescent="0.25">
      <c r="A2903" s="224">
        <v>815</v>
      </c>
      <c r="B2903" s="224">
        <v>12979</v>
      </c>
      <c r="C2903" s="224">
        <v>2</v>
      </c>
      <c r="D2903" s="224">
        <v>3</v>
      </c>
      <c r="E2903" s="224">
        <v>183</v>
      </c>
      <c r="F2903" s="232">
        <v>10</v>
      </c>
      <c r="J2903" s="202" t="s">
        <v>1986</v>
      </c>
      <c r="L2903" s="233" t="s">
        <v>15</v>
      </c>
      <c r="M2903" s="275">
        <v>2</v>
      </c>
      <c r="N2903" s="275"/>
      <c r="O2903" s="265"/>
    </row>
    <row r="2904" spans="1:15" x14ac:dyDescent="0.25">
      <c r="F2904" s="232"/>
      <c r="L2904" s="233"/>
      <c r="M2904" s="275"/>
      <c r="N2904" s="275"/>
      <c r="O2904" s="265"/>
    </row>
    <row r="2905" spans="1:15" ht="30" x14ac:dyDescent="0.25">
      <c r="A2905" s="224">
        <v>816</v>
      </c>
      <c r="B2905" s="224">
        <v>12980</v>
      </c>
      <c r="C2905" s="224">
        <v>2</v>
      </c>
      <c r="D2905" s="224">
        <v>3</v>
      </c>
      <c r="E2905" s="224">
        <v>183</v>
      </c>
      <c r="F2905" s="232"/>
      <c r="J2905" s="204" t="s">
        <v>1987</v>
      </c>
      <c r="L2905" s="233"/>
      <c r="M2905" s="275"/>
      <c r="N2905" s="275"/>
      <c r="O2905" s="265"/>
    </row>
    <row r="2906" spans="1:15" x14ac:dyDescent="0.25">
      <c r="F2906" s="232"/>
      <c r="L2906" s="233"/>
      <c r="M2906" s="275"/>
      <c r="N2906" s="275"/>
      <c r="O2906" s="265"/>
    </row>
    <row r="2907" spans="1:15" x14ac:dyDescent="0.25">
      <c r="A2907" s="224">
        <v>817</v>
      </c>
      <c r="B2907" s="224">
        <v>12981</v>
      </c>
      <c r="C2907" s="224">
        <v>2</v>
      </c>
      <c r="D2907" s="224">
        <v>3</v>
      </c>
      <c r="E2907" s="224">
        <v>183</v>
      </c>
      <c r="F2907" s="232">
        <v>11</v>
      </c>
      <c r="J2907" s="202" t="s">
        <v>1986</v>
      </c>
      <c r="L2907" s="233" t="s">
        <v>66</v>
      </c>
      <c r="M2907" s="275">
        <v>21</v>
      </c>
      <c r="N2907" s="275"/>
      <c r="O2907" s="265"/>
    </row>
    <row r="2908" spans="1:15" x14ac:dyDescent="0.25">
      <c r="F2908" s="232"/>
      <c r="L2908" s="233"/>
      <c r="M2908" s="275"/>
      <c r="N2908" s="275"/>
      <c r="O2908" s="265"/>
    </row>
    <row r="2909" spans="1:15" x14ac:dyDescent="0.25">
      <c r="A2909" s="224">
        <v>818</v>
      </c>
      <c r="B2909" s="224">
        <v>12982</v>
      </c>
      <c r="C2909" s="224">
        <v>2</v>
      </c>
      <c r="D2909" s="224">
        <v>3</v>
      </c>
      <c r="E2909" s="224">
        <v>183</v>
      </c>
      <c r="F2909" s="232"/>
      <c r="J2909" s="204" t="s">
        <v>1411</v>
      </c>
      <c r="L2909" s="233"/>
      <c r="M2909" s="275"/>
      <c r="N2909" s="275"/>
      <c r="O2909" s="265"/>
    </row>
    <row r="2910" spans="1:15" x14ac:dyDescent="0.25">
      <c r="F2910" s="232"/>
      <c r="L2910" s="233"/>
      <c r="M2910" s="275"/>
      <c r="N2910" s="275"/>
      <c r="O2910" s="265"/>
    </row>
    <row r="2911" spans="1:15" ht="30" x14ac:dyDescent="0.25">
      <c r="A2911" s="224">
        <v>819</v>
      </c>
      <c r="B2911" s="224">
        <v>12983</v>
      </c>
      <c r="C2911" s="224">
        <v>2</v>
      </c>
      <c r="D2911" s="224">
        <v>3</v>
      </c>
      <c r="E2911" s="224">
        <v>183</v>
      </c>
      <c r="F2911" s="232">
        <v>12</v>
      </c>
      <c r="J2911" s="202" t="s">
        <v>1988</v>
      </c>
      <c r="L2911" s="233" t="s">
        <v>136</v>
      </c>
      <c r="M2911" s="275">
        <v>73</v>
      </c>
      <c r="N2911" s="275"/>
      <c r="O2911" s="265"/>
    </row>
    <row r="2912" spans="1:15" x14ac:dyDescent="0.25">
      <c r="F2912" s="232"/>
      <c r="L2912" s="233"/>
      <c r="M2912" s="275"/>
      <c r="N2912" s="275"/>
      <c r="O2912" s="265"/>
    </row>
    <row r="2913" spans="1:16" x14ac:dyDescent="0.25">
      <c r="A2913" s="224">
        <v>820</v>
      </c>
      <c r="B2913" s="224">
        <v>12984</v>
      </c>
      <c r="C2913" s="224">
        <v>2</v>
      </c>
      <c r="D2913" s="224">
        <v>3</v>
      </c>
      <c r="E2913" s="224">
        <v>183</v>
      </c>
      <c r="F2913" s="232"/>
      <c r="J2913" s="204" t="s">
        <v>1418</v>
      </c>
      <c r="L2913" s="233"/>
      <c r="M2913" s="275"/>
      <c r="N2913" s="275"/>
      <c r="O2913" s="265"/>
    </row>
    <row r="2914" spans="1:16" x14ac:dyDescent="0.25">
      <c r="F2914" s="232"/>
      <c r="L2914" s="233"/>
      <c r="M2914" s="275"/>
      <c r="N2914" s="275"/>
      <c r="O2914" s="265"/>
    </row>
    <row r="2915" spans="1:16" x14ac:dyDescent="0.25">
      <c r="A2915" s="224">
        <v>821</v>
      </c>
      <c r="B2915" s="224">
        <v>12985</v>
      </c>
      <c r="C2915" s="224">
        <v>2</v>
      </c>
      <c r="D2915" s="224">
        <v>3</v>
      </c>
      <c r="E2915" s="224">
        <v>183</v>
      </c>
      <c r="F2915" s="232">
        <v>13</v>
      </c>
      <c r="J2915" s="202" t="s">
        <v>1989</v>
      </c>
      <c r="L2915" s="233" t="s">
        <v>66</v>
      </c>
      <c r="M2915" s="275">
        <v>21</v>
      </c>
      <c r="N2915" s="275"/>
      <c r="O2915" s="265"/>
    </row>
    <row r="2916" spans="1:16" x14ac:dyDescent="0.25">
      <c r="F2916" s="232"/>
      <c r="L2916" s="233"/>
      <c r="M2916" s="275"/>
      <c r="N2916" s="275"/>
      <c r="O2916" s="265"/>
    </row>
    <row r="2917" spans="1:16" x14ac:dyDescent="0.25">
      <c r="F2917" s="232"/>
      <c r="L2917" s="233"/>
      <c r="M2917" s="275"/>
      <c r="N2917" s="275"/>
      <c r="O2917" s="265"/>
      <c r="P2917" s="320"/>
    </row>
    <row r="2918" spans="1:16" x14ac:dyDescent="0.25">
      <c r="F2918" s="232"/>
      <c r="L2918" s="233"/>
      <c r="M2918" s="275"/>
      <c r="N2918" s="275"/>
      <c r="O2918" s="265"/>
      <c r="P2918" s="320"/>
    </row>
    <row r="2919" spans="1:16" x14ac:dyDescent="0.25">
      <c r="F2919" s="232"/>
      <c r="L2919" s="233"/>
      <c r="M2919" s="275"/>
      <c r="N2919" s="275"/>
      <c r="O2919" s="265"/>
      <c r="P2919" s="320"/>
    </row>
    <row r="2920" spans="1:16" x14ac:dyDescent="0.25">
      <c r="F2920" s="232"/>
      <c r="L2920" s="233"/>
      <c r="M2920" s="275"/>
      <c r="N2920" s="275"/>
      <c r="O2920" s="265"/>
      <c r="P2920" s="320"/>
    </row>
    <row r="2921" spans="1:16" x14ac:dyDescent="0.25">
      <c r="F2921" s="232"/>
      <c r="L2921" s="233"/>
      <c r="M2921" s="275"/>
      <c r="N2921" s="275"/>
      <c r="O2921" s="265"/>
      <c r="P2921" s="320"/>
    </row>
    <row r="2922" spans="1:16" x14ac:dyDescent="0.25">
      <c r="F2922" s="232"/>
      <c r="L2922" s="233"/>
      <c r="M2922" s="275"/>
      <c r="N2922" s="275"/>
      <c r="O2922" s="265"/>
      <c r="P2922" s="320"/>
    </row>
    <row r="2923" spans="1:16" x14ac:dyDescent="0.25">
      <c r="F2923" s="232"/>
      <c r="L2923" s="233"/>
      <c r="M2923" s="275"/>
      <c r="N2923" s="275"/>
      <c r="O2923" s="265"/>
      <c r="P2923" s="320"/>
    </row>
    <row r="2924" spans="1:16" x14ac:dyDescent="0.25">
      <c r="F2924" s="232"/>
      <c r="L2924" s="233"/>
      <c r="M2924" s="275"/>
      <c r="N2924" s="275"/>
      <c r="O2924" s="265"/>
    </row>
    <row r="2925" spans="1:16" x14ac:dyDescent="0.25">
      <c r="F2925" s="232"/>
      <c r="L2925" s="244"/>
      <c r="M2925" s="305"/>
      <c r="N2925" s="305"/>
      <c r="O2925" s="266"/>
    </row>
    <row r="2926" spans="1:16" s="242" customFormat="1" x14ac:dyDescent="0.25">
      <c r="A2926" s="236"/>
      <c r="B2926" s="236"/>
      <c r="C2926" s="236"/>
      <c r="D2926" s="236"/>
      <c r="E2926" s="236"/>
      <c r="F2926" s="237"/>
      <c r="G2926" s="238"/>
      <c r="H2926" s="238"/>
      <c r="I2926" s="238"/>
      <c r="J2926" s="211" t="s">
        <v>2132</v>
      </c>
      <c r="K2926" s="239"/>
      <c r="L2926" s="267"/>
      <c r="M2926" s="316"/>
      <c r="N2926" s="308"/>
      <c r="O2926" s="240"/>
      <c r="P2926" s="322"/>
    </row>
    <row r="2927" spans="1:16" s="242" customFormat="1" x14ac:dyDescent="0.25">
      <c r="A2927" s="236"/>
      <c r="B2927" s="236"/>
      <c r="C2927" s="236"/>
      <c r="D2927" s="236"/>
      <c r="E2927" s="236"/>
      <c r="F2927" s="247"/>
      <c r="J2927" s="207"/>
      <c r="L2927" s="248"/>
      <c r="M2927" s="302"/>
      <c r="N2927" s="302"/>
      <c r="O2927" s="241"/>
      <c r="P2927" s="322"/>
    </row>
    <row r="2928" spans="1:16" s="273" customFormat="1" x14ac:dyDescent="0.25">
      <c r="A2928" s="268"/>
      <c r="B2928" s="268"/>
      <c r="C2928" s="268"/>
      <c r="D2928" s="268"/>
      <c r="E2928" s="268"/>
      <c r="F2928" s="269"/>
      <c r="G2928" s="270"/>
      <c r="H2928" s="270"/>
      <c r="I2928" s="271"/>
      <c r="J2928" s="219"/>
      <c r="K2928" s="270"/>
      <c r="L2928" s="267"/>
      <c r="M2928" s="316"/>
      <c r="N2928" s="308"/>
      <c r="O2928" s="272"/>
      <c r="P2928" s="324"/>
    </row>
    <row r="2929" spans="1:16" x14ac:dyDescent="0.25">
      <c r="A2929" s="224">
        <v>822</v>
      </c>
      <c r="B2929" s="224">
        <v>12713</v>
      </c>
      <c r="C2929" s="224">
        <v>2</v>
      </c>
      <c r="D2929" s="224">
        <v>3</v>
      </c>
      <c r="E2929" s="224">
        <v>184</v>
      </c>
      <c r="F2929" s="232"/>
      <c r="J2929" s="204" t="s">
        <v>1434</v>
      </c>
      <c r="L2929" s="260"/>
      <c r="M2929" s="306"/>
      <c r="N2929" s="306"/>
      <c r="O2929" s="274"/>
      <c r="P2929" s="320"/>
    </row>
    <row r="2930" spans="1:16" x14ac:dyDescent="0.25">
      <c r="F2930" s="232"/>
      <c r="L2930" s="233"/>
      <c r="M2930" s="275"/>
      <c r="N2930" s="275"/>
      <c r="O2930" s="265"/>
      <c r="P2930" s="320"/>
    </row>
    <row r="2931" spans="1:16" x14ac:dyDescent="0.25">
      <c r="A2931" s="224">
        <v>823</v>
      </c>
      <c r="B2931" s="224">
        <v>12716</v>
      </c>
      <c r="C2931" s="224">
        <v>2</v>
      </c>
      <c r="D2931" s="224">
        <v>3</v>
      </c>
      <c r="E2931" s="224">
        <v>184</v>
      </c>
      <c r="F2931" s="232">
        <v>14</v>
      </c>
      <c r="J2931" s="202" t="s">
        <v>1435</v>
      </c>
      <c r="L2931" s="233" t="s">
        <v>347</v>
      </c>
      <c r="M2931" s="275">
        <v>0.47</v>
      </c>
      <c r="N2931" s="275"/>
      <c r="O2931" s="265"/>
      <c r="P2931" s="320"/>
    </row>
    <row r="2932" spans="1:16" x14ac:dyDescent="0.25">
      <c r="F2932" s="232"/>
      <c r="L2932" s="233"/>
      <c r="M2932" s="275"/>
      <c r="N2932" s="275"/>
      <c r="O2932" s="265"/>
      <c r="P2932" s="320"/>
    </row>
    <row r="2933" spans="1:16" x14ac:dyDescent="0.25">
      <c r="A2933" s="224">
        <v>824</v>
      </c>
      <c r="B2933" s="224">
        <v>12717</v>
      </c>
      <c r="C2933" s="224">
        <v>2</v>
      </c>
      <c r="D2933" s="224">
        <v>3</v>
      </c>
      <c r="E2933" s="224">
        <v>184</v>
      </c>
      <c r="F2933" s="232">
        <v>15</v>
      </c>
      <c r="J2933" s="202" t="s">
        <v>1436</v>
      </c>
      <c r="L2933" s="233" t="s">
        <v>347</v>
      </c>
      <c r="M2933" s="275">
        <v>0.41</v>
      </c>
      <c r="N2933" s="275"/>
      <c r="O2933" s="265"/>
      <c r="P2933" s="320"/>
    </row>
    <row r="2934" spans="1:16" x14ac:dyDescent="0.25">
      <c r="F2934" s="232"/>
      <c r="L2934" s="233"/>
      <c r="M2934" s="275"/>
      <c r="N2934" s="275"/>
      <c r="O2934" s="265"/>
      <c r="P2934" s="320"/>
    </row>
    <row r="2935" spans="1:16" x14ac:dyDescent="0.25">
      <c r="A2935" s="224">
        <v>825</v>
      </c>
      <c r="B2935" s="224">
        <v>12718</v>
      </c>
      <c r="C2935" s="224">
        <v>2</v>
      </c>
      <c r="D2935" s="224">
        <v>3</v>
      </c>
      <c r="E2935" s="224">
        <v>184</v>
      </c>
      <c r="F2935" s="232">
        <v>16</v>
      </c>
      <c r="J2935" s="202" t="s">
        <v>1437</v>
      </c>
      <c r="L2935" s="233" t="s">
        <v>347</v>
      </c>
      <c r="M2935" s="275">
        <v>0.28999999999999998</v>
      </c>
      <c r="N2935" s="275"/>
      <c r="O2935" s="265"/>
      <c r="P2935" s="320"/>
    </row>
    <row r="2936" spans="1:16" x14ac:dyDescent="0.25">
      <c r="F2936" s="232"/>
      <c r="L2936" s="233"/>
      <c r="M2936" s="275"/>
      <c r="N2936" s="275"/>
      <c r="O2936" s="265"/>
      <c r="P2936" s="320"/>
    </row>
    <row r="2937" spans="1:16" x14ac:dyDescent="0.25">
      <c r="A2937" s="224">
        <v>826</v>
      </c>
      <c r="B2937" s="224">
        <v>12705</v>
      </c>
      <c r="C2937" s="224">
        <v>2</v>
      </c>
      <c r="D2937" s="224">
        <v>3</v>
      </c>
      <c r="E2937" s="224">
        <v>184</v>
      </c>
      <c r="F2937" s="232"/>
      <c r="J2937" s="204" t="s">
        <v>1454</v>
      </c>
      <c r="L2937" s="233"/>
      <c r="M2937" s="275"/>
      <c r="N2937" s="275"/>
      <c r="O2937" s="265"/>
      <c r="P2937" s="320"/>
    </row>
    <row r="2938" spans="1:16" x14ac:dyDescent="0.25">
      <c r="F2938" s="232"/>
      <c r="L2938" s="233"/>
      <c r="M2938" s="275"/>
      <c r="N2938" s="275"/>
      <c r="O2938" s="265"/>
      <c r="P2938" s="320"/>
    </row>
    <row r="2939" spans="1:16" x14ac:dyDescent="0.25">
      <c r="A2939" s="224">
        <v>827</v>
      </c>
      <c r="B2939" s="224">
        <v>12706</v>
      </c>
      <c r="C2939" s="224">
        <v>2</v>
      </c>
      <c r="D2939" s="224">
        <v>3</v>
      </c>
      <c r="E2939" s="224">
        <v>184</v>
      </c>
      <c r="F2939" s="232">
        <v>17</v>
      </c>
      <c r="J2939" s="202" t="s">
        <v>1451</v>
      </c>
      <c r="L2939" s="233" t="s">
        <v>66</v>
      </c>
      <c r="M2939" s="275">
        <v>185</v>
      </c>
      <c r="N2939" s="275"/>
      <c r="O2939" s="265"/>
      <c r="P2939" s="320"/>
    </row>
    <row r="2940" spans="1:16" x14ac:dyDescent="0.25">
      <c r="F2940" s="232"/>
      <c r="L2940" s="233"/>
      <c r="M2940" s="275"/>
      <c r="N2940" s="275"/>
      <c r="O2940" s="265"/>
      <c r="P2940" s="320"/>
    </row>
    <row r="2941" spans="1:16" x14ac:dyDescent="0.25">
      <c r="A2941" s="224">
        <v>828</v>
      </c>
      <c r="B2941" s="224">
        <v>12707</v>
      </c>
      <c r="C2941" s="224">
        <v>2</v>
      </c>
      <c r="D2941" s="224">
        <v>3</v>
      </c>
      <c r="E2941" s="224">
        <v>184</v>
      </c>
      <c r="F2941" s="232"/>
      <c r="J2941" s="204" t="s">
        <v>1444</v>
      </c>
      <c r="L2941" s="233"/>
      <c r="M2941" s="275"/>
      <c r="N2941" s="275"/>
      <c r="O2941" s="265"/>
      <c r="P2941" s="320"/>
    </row>
    <row r="2942" spans="1:16" x14ac:dyDescent="0.25">
      <c r="F2942" s="232"/>
      <c r="L2942" s="233"/>
      <c r="M2942" s="275"/>
      <c r="N2942" s="275"/>
      <c r="O2942" s="265"/>
      <c r="P2942" s="320"/>
    </row>
    <row r="2943" spans="1:16" x14ac:dyDescent="0.25">
      <c r="A2943" s="224">
        <v>829</v>
      </c>
      <c r="B2943" s="224">
        <v>12708</v>
      </c>
      <c r="C2943" s="224">
        <v>2</v>
      </c>
      <c r="D2943" s="224">
        <v>3</v>
      </c>
      <c r="E2943" s="224">
        <v>184</v>
      </c>
      <c r="F2943" s="232">
        <v>18</v>
      </c>
      <c r="J2943" s="202" t="s">
        <v>1460</v>
      </c>
      <c r="L2943" s="233" t="s">
        <v>136</v>
      </c>
      <c r="M2943" s="275">
        <v>389</v>
      </c>
      <c r="N2943" s="275"/>
      <c r="O2943" s="265"/>
      <c r="P2943" s="320"/>
    </row>
    <row r="2944" spans="1:16" x14ac:dyDescent="0.25">
      <c r="F2944" s="232"/>
      <c r="L2944" s="233"/>
      <c r="M2944" s="275"/>
      <c r="N2944" s="275"/>
      <c r="O2944" s="265"/>
      <c r="P2944" s="320"/>
    </row>
    <row r="2945" spans="1:16" ht="30" x14ac:dyDescent="0.25">
      <c r="A2945" s="224">
        <v>830</v>
      </c>
      <c r="B2945" s="224">
        <v>12955</v>
      </c>
      <c r="C2945" s="224">
        <v>2</v>
      </c>
      <c r="D2945" s="224">
        <v>3</v>
      </c>
      <c r="E2945" s="224">
        <v>184</v>
      </c>
      <c r="F2945" s="232"/>
      <c r="J2945" s="204" t="s">
        <v>1464</v>
      </c>
      <c r="L2945" s="233"/>
      <c r="M2945" s="275"/>
      <c r="N2945" s="275"/>
      <c r="O2945" s="265"/>
      <c r="P2945" s="320"/>
    </row>
    <row r="2946" spans="1:16" x14ac:dyDescent="0.25">
      <c r="F2946" s="232"/>
      <c r="L2946" s="233"/>
      <c r="M2946" s="275"/>
      <c r="N2946" s="275"/>
      <c r="O2946" s="265"/>
      <c r="P2946" s="320"/>
    </row>
    <row r="2947" spans="1:16" x14ac:dyDescent="0.25">
      <c r="A2947" s="224">
        <v>831</v>
      </c>
      <c r="B2947" s="224">
        <v>12710</v>
      </c>
      <c r="C2947" s="224">
        <v>2</v>
      </c>
      <c r="D2947" s="224">
        <v>3</v>
      </c>
      <c r="E2947" s="224">
        <v>184</v>
      </c>
      <c r="F2947" s="232">
        <v>19</v>
      </c>
      <c r="J2947" s="202" t="s">
        <v>1466</v>
      </c>
      <c r="L2947" s="233" t="s">
        <v>66</v>
      </c>
      <c r="M2947" s="275">
        <v>350</v>
      </c>
      <c r="N2947" s="275"/>
      <c r="O2947" s="265"/>
      <c r="P2947" s="320"/>
    </row>
    <row r="2948" spans="1:16" x14ac:dyDescent="0.25">
      <c r="F2948" s="232"/>
      <c r="L2948" s="233"/>
      <c r="M2948" s="275"/>
      <c r="N2948" s="275"/>
      <c r="O2948" s="265"/>
      <c r="P2948" s="320"/>
    </row>
    <row r="2949" spans="1:16" ht="45" x14ac:dyDescent="0.25">
      <c r="A2949" s="224">
        <v>832</v>
      </c>
      <c r="B2949" s="224">
        <v>12956</v>
      </c>
      <c r="C2949" s="224">
        <v>2</v>
      </c>
      <c r="D2949" s="224">
        <v>3</v>
      </c>
      <c r="E2949" s="224">
        <v>184</v>
      </c>
      <c r="F2949" s="232"/>
      <c r="J2949" s="204" t="s">
        <v>1469</v>
      </c>
      <c r="L2949" s="233"/>
      <c r="M2949" s="275"/>
      <c r="N2949" s="275"/>
      <c r="O2949" s="265"/>
      <c r="P2949" s="320"/>
    </row>
    <row r="2950" spans="1:16" x14ac:dyDescent="0.25">
      <c r="F2950" s="232"/>
      <c r="L2950" s="233"/>
      <c r="M2950" s="275"/>
      <c r="N2950" s="275"/>
      <c r="O2950" s="265"/>
      <c r="P2950" s="320"/>
    </row>
    <row r="2951" spans="1:16" x14ac:dyDescent="0.25">
      <c r="A2951" s="224">
        <v>833</v>
      </c>
      <c r="B2951" s="224">
        <v>12712</v>
      </c>
      <c r="C2951" s="224">
        <v>2</v>
      </c>
      <c r="D2951" s="224">
        <v>3</v>
      </c>
      <c r="E2951" s="224">
        <v>184</v>
      </c>
      <c r="F2951" s="232">
        <v>20</v>
      </c>
      <c r="J2951" s="202" t="s">
        <v>1470</v>
      </c>
      <c r="L2951" s="233" t="s">
        <v>136</v>
      </c>
      <c r="M2951" s="275">
        <v>56</v>
      </c>
      <c r="N2951" s="275"/>
      <c r="O2951" s="265"/>
      <c r="P2951" s="320"/>
    </row>
    <row r="2952" spans="1:16" x14ac:dyDescent="0.25">
      <c r="F2952" s="232"/>
      <c r="L2952" s="233"/>
      <c r="M2952" s="275"/>
      <c r="N2952" s="275"/>
      <c r="O2952" s="265"/>
      <c r="P2952" s="320"/>
    </row>
    <row r="2953" spans="1:16" x14ac:dyDescent="0.25">
      <c r="F2953" s="232"/>
      <c r="L2953" s="233"/>
      <c r="M2953" s="275"/>
      <c r="N2953" s="275"/>
      <c r="O2953" s="265"/>
      <c r="P2953" s="320"/>
    </row>
    <row r="2954" spans="1:16" x14ac:dyDescent="0.25">
      <c r="F2954" s="232"/>
      <c r="L2954" s="233"/>
      <c r="M2954" s="275"/>
      <c r="N2954" s="275"/>
      <c r="O2954" s="265"/>
      <c r="P2954" s="320"/>
    </row>
    <row r="2955" spans="1:16" x14ac:dyDescent="0.25">
      <c r="F2955" s="232"/>
      <c r="L2955" s="233"/>
      <c r="M2955" s="275"/>
      <c r="N2955" s="275"/>
      <c r="O2955" s="265"/>
      <c r="P2955" s="320"/>
    </row>
    <row r="2956" spans="1:16" x14ac:dyDescent="0.25">
      <c r="F2956" s="232"/>
      <c r="L2956" s="233"/>
      <c r="M2956" s="275"/>
      <c r="N2956" s="275"/>
      <c r="O2956" s="265"/>
      <c r="P2956" s="320"/>
    </row>
    <row r="2957" spans="1:16" x14ac:dyDescent="0.25">
      <c r="F2957" s="232"/>
      <c r="L2957" s="233"/>
      <c r="M2957" s="275"/>
      <c r="N2957" s="275"/>
      <c r="O2957" s="265"/>
      <c r="P2957" s="320"/>
    </row>
    <row r="2958" spans="1:16" x14ac:dyDescent="0.25">
      <c r="F2958" s="232"/>
      <c r="L2958" s="233"/>
      <c r="M2958" s="275"/>
      <c r="N2958" s="275"/>
      <c r="O2958" s="265"/>
      <c r="P2958" s="320"/>
    </row>
    <row r="2959" spans="1:16" x14ac:dyDescent="0.25">
      <c r="F2959" s="232"/>
      <c r="L2959" s="233"/>
      <c r="M2959" s="275"/>
      <c r="N2959" s="275"/>
      <c r="O2959" s="265"/>
      <c r="P2959" s="320"/>
    </row>
    <row r="2960" spans="1:16" x14ac:dyDescent="0.25">
      <c r="F2960" s="232"/>
      <c r="L2960" s="233"/>
      <c r="M2960" s="275"/>
      <c r="N2960" s="275"/>
      <c r="O2960" s="265"/>
      <c r="P2960" s="320"/>
    </row>
    <row r="2961" spans="1:16" x14ac:dyDescent="0.25">
      <c r="F2961" s="232"/>
      <c r="L2961" s="233"/>
      <c r="M2961" s="275"/>
      <c r="N2961" s="275"/>
      <c r="O2961" s="265"/>
      <c r="P2961" s="320"/>
    </row>
    <row r="2962" spans="1:16" x14ac:dyDescent="0.25">
      <c r="F2962" s="232"/>
      <c r="L2962" s="233"/>
      <c r="M2962" s="275"/>
      <c r="N2962" s="275"/>
      <c r="O2962" s="265"/>
      <c r="P2962" s="320"/>
    </row>
    <row r="2963" spans="1:16" x14ac:dyDescent="0.25">
      <c r="F2963" s="232"/>
      <c r="L2963" s="233"/>
      <c r="M2963" s="275"/>
      <c r="N2963" s="275"/>
      <c r="O2963" s="265"/>
      <c r="P2963" s="320"/>
    </row>
    <row r="2964" spans="1:16" x14ac:dyDescent="0.25">
      <c r="F2964" s="232"/>
      <c r="L2964" s="233"/>
      <c r="M2964" s="275"/>
      <c r="N2964" s="275"/>
      <c r="O2964" s="265"/>
      <c r="P2964" s="320"/>
    </row>
    <row r="2965" spans="1:16" x14ac:dyDescent="0.25">
      <c r="F2965" s="232"/>
      <c r="L2965" s="233"/>
      <c r="M2965" s="275"/>
      <c r="N2965" s="275"/>
      <c r="O2965" s="265"/>
      <c r="P2965" s="320"/>
    </row>
    <row r="2966" spans="1:16" x14ac:dyDescent="0.25">
      <c r="F2966" s="232"/>
      <c r="L2966" s="233"/>
      <c r="M2966" s="275"/>
      <c r="N2966" s="275"/>
      <c r="O2966" s="265"/>
      <c r="P2966" s="320"/>
    </row>
    <row r="2967" spans="1:16" x14ac:dyDescent="0.25">
      <c r="F2967" s="232"/>
      <c r="L2967" s="244"/>
      <c r="M2967" s="305"/>
      <c r="N2967" s="305"/>
      <c r="O2967" s="266"/>
      <c r="P2967" s="320"/>
    </row>
    <row r="2968" spans="1:16" s="242" customFormat="1" x14ac:dyDescent="0.25">
      <c r="A2968" s="236"/>
      <c r="B2968" s="236"/>
      <c r="C2968" s="236"/>
      <c r="D2968" s="236"/>
      <c r="E2968" s="236"/>
      <c r="F2968" s="237"/>
      <c r="G2968" s="238"/>
      <c r="H2968" s="238"/>
      <c r="I2968" s="238"/>
      <c r="J2968" s="211" t="s">
        <v>2132</v>
      </c>
      <c r="K2968" s="239"/>
      <c r="L2968" s="228"/>
      <c r="M2968" s="300"/>
      <c r="N2968" s="300"/>
      <c r="O2968" s="240"/>
      <c r="P2968" s="322"/>
    </row>
    <row r="2969" spans="1:16" s="242" customFormat="1" x14ac:dyDescent="0.25">
      <c r="A2969" s="236"/>
      <c r="B2969" s="236"/>
      <c r="C2969" s="236"/>
      <c r="D2969" s="236"/>
      <c r="E2969" s="236"/>
      <c r="F2969" s="247"/>
      <c r="J2969" s="207"/>
      <c r="L2969" s="248"/>
      <c r="M2969" s="302"/>
      <c r="N2969" s="302"/>
      <c r="O2969" s="241"/>
      <c r="P2969" s="322"/>
    </row>
    <row r="2970" spans="1:16" s="242" customFormat="1" x14ac:dyDescent="0.25">
      <c r="A2970" s="236"/>
      <c r="B2970" s="236"/>
      <c r="C2970" s="236"/>
      <c r="D2970" s="236"/>
      <c r="E2970" s="236"/>
      <c r="F2970" s="247"/>
      <c r="J2970" s="207"/>
      <c r="L2970" s="248"/>
      <c r="M2970" s="302"/>
      <c r="N2970" s="302"/>
      <c r="O2970" s="241"/>
      <c r="P2970" s="322"/>
    </row>
    <row r="2971" spans="1:16" x14ac:dyDescent="0.25">
      <c r="F2971" s="225"/>
      <c r="G2971" s="226"/>
      <c r="H2971" s="226"/>
      <c r="I2971" s="227"/>
      <c r="J2971" s="206"/>
      <c r="K2971" s="226"/>
      <c r="L2971" s="228"/>
      <c r="M2971" s="300"/>
      <c r="N2971" s="300"/>
      <c r="O2971" s="229"/>
      <c r="P2971" s="320"/>
    </row>
    <row r="2972" spans="1:16" s="242" customFormat="1" x14ac:dyDescent="0.25">
      <c r="A2972" s="236"/>
      <c r="B2972" s="236"/>
      <c r="C2972" s="236"/>
      <c r="D2972" s="236"/>
      <c r="E2972" s="236"/>
      <c r="F2972" s="261"/>
      <c r="J2972" s="207"/>
      <c r="L2972" s="262"/>
      <c r="M2972" s="307"/>
      <c r="N2972" s="307"/>
      <c r="O2972" s="276"/>
      <c r="P2972" s="322"/>
    </row>
    <row r="2973" spans="1:16" x14ac:dyDescent="0.25">
      <c r="A2973" s="224">
        <v>789</v>
      </c>
      <c r="B2973" s="224">
        <v>10479</v>
      </c>
      <c r="C2973" s="224">
        <v>2</v>
      </c>
      <c r="D2973" s="224">
        <v>3</v>
      </c>
      <c r="E2973" s="224">
        <v>182</v>
      </c>
      <c r="F2973" s="232"/>
      <c r="J2973" s="203" t="s">
        <v>1440</v>
      </c>
      <c r="L2973" s="233"/>
      <c r="M2973" s="275"/>
      <c r="N2973" s="275"/>
      <c r="O2973" s="265"/>
      <c r="P2973" s="320"/>
    </row>
    <row r="2974" spans="1:16" x14ac:dyDescent="0.25">
      <c r="F2974" s="232"/>
      <c r="L2974" s="233"/>
      <c r="M2974" s="275"/>
      <c r="N2974" s="275"/>
      <c r="O2974" s="265"/>
      <c r="P2974" s="320"/>
    </row>
    <row r="2975" spans="1:16" x14ac:dyDescent="0.25">
      <c r="A2975" s="224">
        <v>790</v>
      </c>
      <c r="B2975" s="224">
        <v>10480</v>
      </c>
      <c r="C2975" s="224">
        <v>2</v>
      </c>
      <c r="D2975" s="224">
        <v>3</v>
      </c>
      <c r="E2975" s="224">
        <v>182</v>
      </c>
      <c r="F2975" s="232"/>
      <c r="J2975" s="203" t="s">
        <v>1982</v>
      </c>
      <c r="L2975" s="233"/>
      <c r="M2975" s="275"/>
      <c r="N2975" s="275"/>
      <c r="O2975" s="265"/>
      <c r="P2975" s="320"/>
    </row>
    <row r="2976" spans="1:16" x14ac:dyDescent="0.25">
      <c r="A2976" s="224">
        <v>5</v>
      </c>
      <c r="B2976" s="224">
        <v>3627</v>
      </c>
      <c r="C2976" s="224">
        <v>1</v>
      </c>
      <c r="D2976" s="224">
        <v>1</v>
      </c>
      <c r="E2976" s="224">
        <v>112</v>
      </c>
      <c r="F2976" s="232"/>
      <c r="J2976" s="203" t="s">
        <v>2134</v>
      </c>
      <c r="L2976" s="233"/>
      <c r="M2976" s="275"/>
      <c r="N2976" s="275"/>
      <c r="O2976" s="265"/>
      <c r="P2976" s="320"/>
    </row>
    <row r="2977" spans="1:16" x14ac:dyDescent="0.25">
      <c r="F2977" s="232"/>
      <c r="J2977" s="203"/>
      <c r="L2977" s="233"/>
      <c r="M2977" s="275" t="s">
        <v>2135</v>
      </c>
      <c r="N2977" s="275"/>
      <c r="O2977" s="265"/>
      <c r="P2977" s="320"/>
    </row>
    <row r="2978" spans="1:16" x14ac:dyDescent="0.25">
      <c r="A2978" s="224">
        <v>6</v>
      </c>
      <c r="B2978" s="224">
        <v>6692</v>
      </c>
      <c r="C2978" s="224">
        <v>1</v>
      </c>
      <c r="D2978" s="224">
        <v>1</v>
      </c>
      <c r="E2978" s="224">
        <v>112</v>
      </c>
      <c r="F2978" s="232"/>
      <c r="G2978" s="231">
        <v>19</v>
      </c>
      <c r="J2978" s="202" t="s">
        <v>2137</v>
      </c>
      <c r="L2978" s="233"/>
      <c r="M2978" s="234">
        <v>182</v>
      </c>
      <c r="N2978" s="275"/>
      <c r="O2978" s="265"/>
      <c r="P2978" s="320"/>
    </row>
    <row r="2979" spans="1:16" x14ac:dyDescent="0.25">
      <c r="F2979" s="232"/>
      <c r="J2979" s="203"/>
      <c r="L2979" s="233"/>
      <c r="M2979" s="234"/>
      <c r="N2979" s="275"/>
      <c r="O2979" s="265"/>
      <c r="P2979" s="320"/>
    </row>
    <row r="2980" spans="1:16" x14ac:dyDescent="0.25">
      <c r="A2980" s="224">
        <v>6</v>
      </c>
      <c r="B2980" s="224">
        <v>6692</v>
      </c>
      <c r="C2980" s="224">
        <v>1</v>
      </c>
      <c r="D2980" s="224">
        <v>1</v>
      </c>
      <c r="E2980" s="224">
        <v>112</v>
      </c>
      <c r="F2980" s="232"/>
      <c r="G2980" s="231">
        <v>19</v>
      </c>
      <c r="J2980" s="202" t="s">
        <v>2137</v>
      </c>
      <c r="L2980" s="233"/>
      <c r="M2980" s="234">
        <v>183</v>
      </c>
      <c r="N2980" s="275"/>
      <c r="O2980" s="265"/>
      <c r="P2980" s="320"/>
    </row>
    <row r="2981" spans="1:16" x14ac:dyDescent="0.25">
      <c r="F2981" s="232"/>
      <c r="L2981" s="233"/>
      <c r="M2981" s="234"/>
      <c r="N2981" s="275"/>
      <c r="O2981" s="265"/>
      <c r="P2981" s="320"/>
    </row>
    <row r="2982" spans="1:16" x14ac:dyDescent="0.25">
      <c r="A2982" s="224">
        <v>6</v>
      </c>
      <c r="B2982" s="224">
        <v>6692</v>
      </c>
      <c r="C2982" s="224">
        <v>1</v>
      </c>
      <c r="D2982" s="224">
        <v>1</v>
      </c>
      <c r="E2982" s="224">
        <v>112</v>
      </c>
      <c r="F2982" s="232"/>
      <c r="G2982" s="231">
        <v>19</v>
      </c>
      <c r="J2982" s="202" t="s">
        <v>2137</v>
      </c>
      <c r="L2982" s="233"/>
      <c r="M2982" s="234">
        <v>184</v>
      </c>
      <c r="N2982" s="275"/>
      <c r="O2982" s="265"/>
      <c r="P2982" s="320"/>
    </row>
    <row r="2983" spans="1:16" x14ac:dyDescent="0.25">
      <c r="F2983" s="232"/>
      <c r="L2983" s="233"/>
      <c r="M2983" s="275"/>
      <c r="N2983" s="275"/>
      <c r="O2983" s="265"/>
      <c r="P2983" s="320"/>
    </row>
    <row r="2984" spans="1:16" x14ac:dyDescent="0.25">
      <c r="A2984" s="224">
        <v>6</v>
      </c>
      <c r="B2984" s="224">
        <v>6692</v>
      </c>
      <c r="C2984" s="224">
        <v>1</v>
      </c>
      <c r="D2984" s="224">
        <v>1</v>
      </c>
      <c r="E2984" s="224">
        <v>112</v>
      </c>
      <c r="F2984" s="232"/>
      <c r="G2984" s="231">
        <v>19</v>
      </c>
      <c r="L2984" s="233"/>
      <c r="M2984" s="275"/>
      <c r="N2984" s="275"/>
      <c r="O2984" s="265"/>
      <c r="P2984" s="320"/>
    </row>
    <row r="2985" spans="1:16" x14ac:dyDescent="0.25">
      <c r="A2985" s="224">
        <v>8</v>
      </c>
      <c r="B2985" s="224">
        <v>6694</v>
      </c>
      <c r="C2985" s="224">
        <v>1</v>
      </c>
      <c r="D2985" s="224">
        <v>1</v>
      </c>
      <c r="E2985" s="224">
        <v>112</v>
      </c>
      <c r="F2985" s="232"/>
      <c r="G2985" s="231">
        <v>66</v>
      </c>
      <c r="J2985" s="203"/>
      <c r="L2985" s="233"/>
      <c r="M2985" s="275"/>
      <c r="N2985" s="275"/>
      <c r="O2985" s="265"/>
      <c r="P2985" s="320"/>
    </row>
    <row r="2986" spans="1:16" x14ac:dyDescent="0.25">
      <c r="A2986" s="224">
        <v>6</v>
      </c>
      <c r="B2986" s="224">
        <v>6692</v>
      </c>
      <c r="C2986" s="224">
        <v>1</v>
      </c>
      <c r="D2986" s="224">
        <v>1</v>
      </c>
      <c r="E2986" s="224">
        <v>112</v>
      </c>
      <c r="F2986" s="232"/>
      <c r="G2986" s="231">
        <v>19</v>
      </c>
      <c r="L2986" s="233"/>
      <c r="M2986" s="275"/>
      <c r="N2986" s="275"/>
      <c r="O2986" s="265"/>
      <c r="P2986" s="320"/>
    </row>
    <row r="2987" spans="1:16" x14ac:dyDescent="0.25">
      <c r="A2987" s="224">
        <v>8</v>
      </c>
      <c r="B2987" s="224">
        <v>6694</v>
      </c>
      <c r="C2987" s="224">
        <v>1</v>
      </c>
      <c r="D2987" s="224">
        <v>1</v>
      </c>
      <c r="E2987" s="224">
        <v>112</v>
      </c>
      <c r="F2987" s="232"/>
      <c r="G2987" s="231">
        <v>66</v>
      </c>
      <c r="L2987" s="233"/>
      <c r="M2987" s="275"/>
      <c r="N2987" s="275"/>
      <c r="O2987" s="265"/>
      <c r="P2987" s="320"/>
    </row>
    <row r="2988" spans="1:16" x14ac:dyDescent="0.25">
      <c r="A2988" s="224">
        <v>6</v>
      </c>
      <c r="B2988" s="224">
        <v>6692</v>
      </c>
      <c r="C2988" s="224">
        <v>1</v>
      </c>
      <c r="D2988" s="224">
        <v>1</v>
      </c>
      <c r="E2988" s="224">
        <v>112</v>
      </c>
      <c r="F2988" s="232"/>
      <c r="G2988" s="231">
        <v>19</v>
      </c>
      <c r="L2988" s="233"/>
      <c r="M2988" s="275"/>
      <c r="N2988" s="275"/>
      <c r="O2988" s="265"/>
      <c r="P2988" s="320"/>
    </row>
    <row r="2989" spans="1:16" x14ac:dyDescent="0.25">
      <c r="A2989" s="224">
        <v>8</v>
      </c>
      <c r="B2989" s="224">
        <v>6694</v>
      </c>
      <c r="C2989" s="224">
        <v>1</v>
      </c>
      <c r="D2989" s="224">
        <v>1</v>
      </c>
      <c r="E2989" s="224">
        <v>112</v>
      </c>
      <c r="F2989" s="232"/>
      <c r="G2989" s="231">
        <v>66</v>
      </c>
      <c r="L2989" s="233"/>
      <c r="M2989" s="275"/>
      <c r="N2989" s="275"/>
      <c r="O2989" s="265"/>
      <c r="P2989" s="320"/>
    </row>
    <row r="2990" spans="1:16" x14ac:dyDescent="0.25">
      <c r="A2990" s="224">
        <v>6</v>
      </c>
      <c r="B2990" s="224">
        <v>6692</v>
      </c>
      <c r="C2990" s="224">
        <v>1</v>
      </c>
      <c r="D2990" s="224">
        <v>1</v>
      </c>
      <c r="E2990" s="224">
        <v>112</v>
      </c>
      <c r="F2990" s="232"/>
      <c r="G2990" s="231">
        <v>19</v>
      </c>
      <c r="L2990" s="233"/>
      <c r="M2990" s="275"/>
      <c r="N2990" s="275"/>
      <c r="O2990" s="265"/>
      <c r="P2990" s="320"/>
    </row>
    <row r="2991" spans="1:16" x14ac:dyDescent="0.25">
      <c r="A2991" s="224">
        <v>11</v>
      </c>
      <c r="B2991" s="224">
        <v>9970</v>
      </c>
      <c r="C2991" s="224">
        <v>1</v>
      </c>
      <c r="D2991" s="224">
        <v>1</v>
      </c>
      <c r="E2991" s="224">
        <v>112</v>
      </c>
      <c r="F2991" s="232"/>
      <c r="J2991" s="203"/>
      <c r="L2991" s="233"/>
      <c r="M2991" s="275"/>
      <c r="N2991" s="275"/>
      <c r="O2991" s="265"/>
      <c r="P2991" s="320"/>
    </row>
    <row r="2992" spans="1:16" x14ac:dyDescent="0.25">
      <c r="A2992" s="224">
        <v>6</v>
      </c>
      <c r="B2992" s="224">
        <v>6692</v>
      </c>
      <c r="C2992" s="224">
        <v>1</v>
      </c>
      <c r="D2992" s="224">
        <v>1</v>
      </c>
      <c r="E2992" s="224">
        <v>112</v>
      </c>
      <c r="F2992" s="232"/>
      <c r="G2992" s="231">
        <v>19</v>
      </c>
      <c r="L2992" s="233"/>
      <c r="M2992" s="275"/>
      <c r="N2992" s="275"/>
      <c r="O2992" s="265"/>
      <c r="P2992" s="320"/>
    </row>
    <row r="2993" spans="1:16" x14ac:dyDescent="0.25">
      <c r="A2993" s="224">
        <v>12</v>
      </c>
      <c r="B2993" s="224">
        <v>9971</v>
      </c>
      <c r="C2993" s="224">
        <v>1</v>
      </c>
      <c r="D2993" s="224">
        <v>1</v>
      </c>
      <c r="E2993" s="224">
        <v>112</v>
      </c>
      <c r="F2993" s="232"/>
      <c r="L2993" s="233"/>
      <c r="M2993" s="275"/>
      <c r="N2993" s="275"/>
      <c r="O2993" s="265"/>
      <c r="P2993" s="320"/>
    </row>
    <row r="2994" spans="1:16" x14ac:dyDescent="0.25">
      <c r="F2994" s="232"/>
      <c r="J2994" s="203"/>
      <c r="L2994" s="233"/>
      <c r="M2994" s="275"/>
      <c r="N2994" s="275"/>
      <c r="O2994" s="265"/>
      <c r="P2994" s="320"/>
    </row>
    <row r="2995" spans="1:16" x14ac:dyDescent="0.25">
      <c r="A2995" s="224">
        <v>13</v>
      </c>
      <c r="B2995" s="224">
        <v>9972</v>
      </c>
      <c r="C2995" s="224">
        <v>1</v>
      </c>
      <c r="D2995" s="224">
        <v>1</v>
      </c>
      <c r="E2995" s="224">
        <v>112</v>
      </c>
      <c r="F2995" s="232"/>
      <c r="L2995" s="233"/>
      <c r="M2995" s="275"/>
      <c r="N2995" s="275"/>
      <c r="O2995" s="265"/>
      <c r="P2995" s="320"/>
    </row>
    <row r="2996" spans="1:16" x14ac:dyDescent="0.25">
      <c r="A2996" s="224">
        <v>9</v>
      </c>
      <c r="B2996" s="224">
        <v>6695</v>
      </c>
      <c r="C2996" s="224">
        <v>1</v>
      </c>
      <c r="D2996" s="224">
        <v>1</v>
      </c>
      <c r="E2996" s="224">
        <v>112</v>
      </c>
      <c r="F2996" s="232"/>
      <c r="G2996" s="231">
        <v>66</v>
      </c>
      <c r="L2996" s="233"/>
      <c r="M2996" s="275"/>
      <c r="N2996" s="275"/>
      <c r="O2996" s="265"/>
      <c r="P2996" s="320"/>
    </row>
    <row r="2997" spans="1:16" x14ac:dyDescent="0.25">
      <c r="F2997" s="232"/>
      <c r="L2997" s="233"/>
      <c r="M2997" s="275"/>
      <c r="N2997" s="275"/>
      <c r="O2997" s="265"/>
      <c r="P2997" s="320"/>
    </row>
    <row r="2998" spans="1:16" x14ac:dyDescent="0.25">
      <c r="A2998" s="224">
        <v>10</v>
      </c>
      <c r="B2998" s="224">
        <v>9969</v>
      </c>
      <c r="C2998" s="224">
        <v>1</v>
      </c>
      <c r="D2998" s="224">
        <v>1</v>
      </c>
      <c r="E2998" s="224">
        <v>112</v>
      </c>
      <c r="F2998" s="232"/>
      <c r="J2998" s="204"/>
      <c r="L2998" s="233"/>
      <c r="M2998" s="275"/>
      <c r="N2998" s="275"/>
      <c r="O2998" s="265"/>
      <c r="P2998" s="320"/>
    </row>
    <row r="2999" spans="1:16" x14ac:dyDescent="0.25">
      <c r="F2999" s="232"/>
      <c r="L2999" s="233"/>
      <c r="M2999" s="275"/>
      <c r="N2999" s="275"/>
      <c r="O2999" s="265"/>
      <c r="P2999" s="320"/>
    </row>
    <row r="3000" spans="1:16" x14ac:dyDescent="0.25">
      <c r="A3000" s="224">
        <v>11</v>
      </c>
      <c r="B3000" s="224">
        <v>9970</v>
      </c>
      <c r="C3000" s="224">
        <v>1</v>
      </c>
      <c r="D3000" s="224">
        <v>1</v>
      </c>
      <c r="E3000" s="224">
        <v>112</v>
      </c>
      <c r="F3000" s="232"/>
      <c r="L3000" s="233"/>
      <c r="M3000" s="275"/>
      <c r="N3000" s="275"/>
      <c r="O3000" s="265"/>
      <c r="P3000" s="320"/>
    </row>
    <row r="3001" spans="1:16" x14ac:dyDescent="0.25">
      <c r="F3001" s="232"/>
      <c r="L3001" s="233"/>
      <c r="M3001" s="275"/>
      <c r="N3001" s="275"/>
      <c r="O3001" s="265"/>
      <c r="P3001" s="320"/>
    </row>
    <row r="3002" spans="1:16" x14ac:dyDescent="0.25">
      <c r="A3002" s="224">
        <v>9</v>
      </c>
      <c r="B3002" s="224">
        <v>6695</v>
      </c>
      <c r="C3002" s="224">
        <v>1</v>
      </c>
      <c r="D3002" s="224">
        <v>1</v>
      </c>
      <c r="E3002" s="224">
        <v>112</v>
      </c>
      <c r="F3002" s="232"/>
      <c r="G3002" s="231">
        <v>66</v>
      </c>
      <c r="L3002" s="233"/>
      <c r="M3002" s="275"/>
      <c r="N3002" s="275"/>
      <c r="O3002" s="265"/>
      <c r="P3002" s="320"/>
    </row>
    <row r="3003" spans="1:16" x14ac:dyDescent="0.25">
      <c r="F3003" s="232"/>
      <c r="L3003" s="233"/>
      <c r="M3003" s="275"/>
      <c r="N3003" s="275"/>
      <c r="O3003" s="265"/>
      <c r="P3003" s="320"/>
    </row>
    <row r="3004" spans="1:16" x14ac:dyDescent="0.25">
      <c r="A3004" s="224">
        <v>10</v>
      </c>
      <c r="B3004" s="224">
        <v>9969</v>
      </c>
      <c r="C3004" s="224">
        <v>1</v>
      </c>
      <c r="D3004" s="224">
        <v>1</v>
      </c>
      <c r="E3004" s="224">
        <v>112</v>
      </c>
      <c r="F3004" s="232"/>
      <c r="J3004" s="204"/>
      <c r="L3004" s="233"/>
      <c r="M3004" s="275"/>
      <c r="N3004" s="275"/>
      <c r="O3004" s="265"/>
      <c r="P3004" s="320"/>
    </row>
    <row r="3005" spans="1:16" x14ac:dyDescent="0.25">
      <c r="F3005" s="232"/>
      <c r="L3005" s="233"/>
      <c r="M3005" s="275"/>
      <c r="N3005" s="275"/>
      <c r="O3005" s="265"/>
      <c r="P3005" s="320"/>
    </row>
    <row r="3006" spans="1:16" x14ac:dyDescent="0.25">
      <c r="A3006" s="224">
        <v>11</v>
      </c>
      <c r="B3006" s="224">
        <v>9970</v>
      </c>
      <c r="C3006" s="224">
        <v>1</v>
      </c>
      <c r="D3006" s="224">
        <v>1</v>
      </c>
      <c r="E3006" s="224">
        <v>112</v>
      </c>
      <c r="F3006" s="232"/>
      <c r="L3006" s="233"/>
      <c r="M3006" s="275"/>
      <c r="N3006" s="275"/>
      <c r="O3006" s="265"/>
      <c r="P3006" s="320"/>
    </row>
    <row r="3007" spans="1:16" x14ac:dyDescent="0.25">
      <c r="F3007" s="232"/>
      <c r="L3007" s="233"/>
      <c r="M3007" s="275"/>
      <c r="N3007" s="275"/>
      <c r="O3007" s="265"/>
      <c r="P3007" s="320"/>
    </row>
    <row r="3008" spans="1:16" x14ac:dyDescent="0.25">
      <c r="A3008" s="224">
        <v>12</v>
      </c>
      <c r="B3008" s="224">
        <v>9971</v>
      </c>
      <c r="C3008" s="224">
        <v>1</v>
      </c>
      <c r="D3008" s="224">
        <v>1</v>
      </c>
      <c r="E3008" s="224">
        <v>112</v>
      </c>
      <c r="F3008" s="232"/>
      <c r="J3008" s="204"/>
      <c r="L3008" s="233"/>
      <c r="M3008" s="275"/>
      <c r="N3008" s="275"/>
      <c r="O3008" s="265"/>
      <c r="P3008" s="320"/>
    </row>
    <row r="3009" spans="1:16" x14ac:dyDescent="0.25">
      <c r="F3009" s="232"/>
      <c r="L3009" s="233"/>
      <c r="M3009" s="275"/>
      <c r="N3009" s="275"/>
      <c r="O3009" s="265"/>
      <c r="P3009" s="320"/>
    </row>
    <row r="3010" spans="1:16" x14ac:dyDescent="0.25">
      <c r="A3010" s="224">
        <v>9</v>
      </c>
      <c r="B3010" s="224">
        <v>6695</v>
      </c>
      <c r="C3010" s="224">
        <v>1</v>
      </c>
      <c r="D3010" s="224">
        <v>1</v>
      </c>
      <c r="E3010" s="224">
        <v>112</v>
      </c>
      <c r="F3010" s="232"/>
      <c r="G3010" s="231">
        <v>66</v>
      </c>
      <c r="L3010" s="233"/>
      <c r="M3010" s="275"/>
      <c r="N3010" s="275"/>
      <c r="O3010" s="265"/>
      <c r="P3010" s="320"/>
    </row>
    <row r="3011" spans="1:16" x14ac:dyDescent="0.25">
      <c r="F3011" s="232"/>
      <c r="L3011" s="233"/>
      <c r="M3011" s="275"/>
      <c r="N3011" s="275"/>
      <c r="O3011" s="265"/>
      <c r="P3011" s="320"/>
    </row>
    <row r="3012" spans="1:16" x14ac:dyDescent="0.25">
      <c r="A3012" s="224">
        <v>10</v>
      </c>
      <c r="B3012" s="224">
        <v>9969</v>
      </c>
      <c r="C3012" s="224">
        <v>1</v>
      </c>
      <c r="D3012" s="224">
        <v>1</v>
      </c>
      <c r="E3012" s="224">
        <v>112</v>
      </c>
      <c r="F3012" s="232"/>
      <c r="J3012" s="204"/>
      <c r="L3012" s="233"/>
      <c r="M3012" s="275"/>
      <c r="N3012" s="275"/>
      <c r="O3012" s="265"/>
      <c r="P3012" s="320"/>
    </row>
    <row r="3013" spans="1:16" x14ac:dyDescent="0.25">
      <c r="F3013" s="232"/>
      <c r="L3013" s="233"/>
      <c r="M3013" s="275"/>
      <c r="N3013" s="275"/>
      <c r="O3013" s="265"/>
      <c r="P3013" s="320"/>
    </row>
    <row r="3014" spans="1:16" x14ac:dyDescent="0.25">
      <c r="F3014" s="232"/>
      <c r="L3014" s="244"/>
      <c r="M3014" s="305"/>
      <c r="N3014" s="305"/>
      <c r="O3014" s="266"/>
      <c r="P3014" s="320"/>
    </row>
    <row r="3015" spans="1:16" s="242" customFormat="1" x14ac:dyDescent="0.25">
      <c r="A3015" s="236"/>
      <c r="B3015" s="236"/>
      <c r="C3015" s="236"/>
      <c r="D3015" s="236"/>
      <c r="E3015" s="236"/>
      <c r="F3015" s="237"/>
      <c r="G3015" s="238"/>
      <c r="H3015" s="238"/>
      <c r="I3015" s="238"/>
      <c r="J3015" s="211" t="s">
        <v>2138</v>
      </c>
      <c r="K3015" s="239"/>
      <c r="L3015" s="228"/>
      <c r="M3015" s="314"/>
      <c r="N3015" s="300"/>
      <c r="O3015" s="240"/>
      <c r="P3015" s="322"/>
    </row>
    <row r="3017" spans="1:16" s="242" customFormat="1" x14ac:dyDescent="0.25">
      <c r="A3017" s="236"/>
      <c r="B3017" s="236"/>
      <c r="C3017" s="236"/>
      <c r="D3017" s="236"/>
      <c r="E3017" s="236"/>
      <c r="F3017" s="247"/>
      <c r="J3017" s="207"/>
      <c r="L3017" s="248"/>
      <c r="M3017" s="302"/>
      <c r="N3017" s="302"/>
      <c r="O3017" s="241"/>
      <c r="P3017" s="322"/>
    </row>
    <row r="3018" spans="1:16" x14ac:dyDescent="0.25">
      <c r="F3018" s="225"/>
      <c r="G3018" s="226"/>
      <c r="H3018" s="226"/>
      <c r="I3018" s="227"/>
      <c r="J3018" s="206"/>
      <c r="K3018" s="226"/>
      <c r="L3018" s="228"/>
      <c r="M3018" s="314"/>
      <c r="N3018" s="300"/>
      <c r="O3018" s="229"/>
      <c r="P3018" s="320"/>
    </row>
    <row r="3019" spans="1:16" x14ac:dyDescent="0.25">
      <c r="F3019" s="232"/>
      <c r="L3019" s="260"/>
      <c r="M3019" s="306"/>
      <c r="N3019" s="306"/>
      <c r="O3019" s="274"/>
      <c r="P3019" s="320"/>
    </row>
    <row r="3020" spans="1:16" x14ac:dyDescent="0.25">
      <c r="A3020" s="224">
        <v>835</v>
      </c>
      <c r="B3020" s="224">
        <v>11582</v>
      </c>
      <c r="C3020" s="224">
        <v>2</v>
      </c>
      <c r="D3020" s="224">
        <v>4</v>
      </c>
      <c r="E3020" s="224">
        <v>186</v>
      </c>
      <c r="F3020" s="232"/>
      <c r="J3020" s="203" t="s">
        <v>1939</v>
      </c>
      <c r="L3020" s="233"/>
      <c r="M3020" s="275"/>
      <c r="N3020" s="275"/>
      <c r="O3020" s="265"/>
      <c r="P3020" s="320"/>
    </row>
    <row r="3021" spans="1:16" x14ac:dyDescent="0.25">
      <c r="F3021" s="232"/>
      <c r="L3021" s="233"/>
      <c r="M3021" s="275"/>
      <c r="N3021" s="275"/>
      <c r="O3021" s="265"/>
      <c r="P3021" s="320"/>
    </row>
    <row r="3022" spans="1:16" x14ac:dyDescent="0.25">
      <c r="A3022" s="224">
        <v>836</v>
      </c>
      <c r="B3022" s="224">
        <v>11583</v>
      </c>
      <c r="C3022" s="224">
        <v>2</v>
      </c>
      <c r="D3022" s="224">
        <v>4</v>
      </c>
      <c r="E3022" s="224">
        <v>186</v>
      </c>
      <c r="F3022" s="232"/>
      <c r="J3022" s="203" t="s">
        <v>1940</v>
      </c>
      <c r="L3022" s="233"/>
      <c r="M3022" s="275"/>
      <c r="N3022" s="275"/>
      <c r="O3022" s="265"/>
      <c r="P3022" s="320"/>
    </row>
    <row r="3023" spans="1:16" x14ac:dyDescent="0.25">
      <c r="F3023" s="232"/>
      <c r="L3023" s="233"/>
      <c r="M3023" s="275"/>
      <c r="N3023" s="275"/>
      <c r="O3023" s="265"/>
      <c r="P3023" s="320"/>
    </row>
    <row r="3024" spans="1:16" x14ac:dyDescent="0.25">
      <c r="A3024" s="224">
        <v>837</v>
      </c>
      <c r="B3024" s="224">
        <v>11584</v>
      </c>
      <c r="C3024" s="224">
        <v>2</v>
      </c>
      <c r="D3024" s="224">
        <v>4</v>
      </c>
      <c r="E3024" s="224">
        <v>186</v>
      </c>
      <c r="F3024" s="232"/>
      <c r="J3024" s="203" t="s">
        <v>1475</v>
      </c>
      <c r="L3024" s="233"/>
      <c r="M3024" s="275"/>
      <c r="N3024" s="275"/>
      <c r="O3024" s="265"/>
      <c r="P3024" s="320"/>
    </row>
    <row r="3025" spans="1:16" x14ac:dyDescent="0.25">
      <c r="F3025" s="232"/>
      <c r="L3025" s="233"/>
      <c r="M3025" s="275"/>
      <c r="N3025" s="275"/>
      <c r="O3025" s="265"/>
      <c r="P3025" s="320"/>
    </row>
    <row r="3026" spans="1:16" x14ac:dyDescent="0.25">
      <c r="A3026" s="224">
        <v>838</v>
      </c>
      <c r="B3026" s="224">
        <v>11585</v>
      </c>
      <c r="C3026" s="224">
        <v>2</v>
      </c>
      <c r="D3026" s="224">
        <v>4</v>
      </c>
      <c r="E3026" s="224">
        <v>186</v>
      </c>
      <c r="F3026" s="232"/>
      <c r="J3026" s="203" t="s">
        <v>1990</v>
      </c>
      <c r="L3026" s="233"/>
      <c r="M3026" s="275"/>
      <c r="N3026" s="275"/>
      <c r="O3026" s="265"/>
      <c r="P3026" s="320"/>
    </row>
    <row r="3027" spans="1:16" x14ac:dyDescent="0.25">
      <c r="F3027" s="232"/>
      <c r="L3027" s="233"/>
      <c r="M3027" s="275"/>
      <c r="N3027" s="275"/>
      <c r="O3027" s="265"/>
      <c r="P3027" s="320"/>
    </row>
    <row r="3028" spans="1:16" x14ac:dyDescent="0.25">
      <c r="A3028" s="224">
        <v>839</v>
      </c>
      <c r="B3028" s="224">
        <v>11586</v>
      </c>
      <c r="C3028" s="224">
        <v>2</v>
      </c>
      <c r="D3028" s="224">
        <v>4</v>
      </c>
      <c r="E3028" s="224">
        <v>186</v>
      </c>
      <c r="F3028" s="232"/>
      <c r="G3028" s="231">
        <v>66</v>
      </c>
      <c r="J3028" s="203" t="s">
        <v>1319</v>
      </c>
      <c r="L3028" s="233"/>
      <c r="M3028" s="275"/>
      <c r="N3028" s="275"/>
      <c r="O3028" s="265"/>
      <c r="P3028" s="320"/>
    </row>
    <row r="3029" spans="1:16" x14ac:dyDescent="0.25">
      <c r="F3029" s="232"/>
      <c r="L3029" s="233"/>
      <c r="M3029" s="275"/>
      <c r="N3029" s="275"/>
      <c r="O3029" s="265"/>
      <c r="P3029" s="320"/>
    </row>
    <row r="3030" spans="1:16" ht="30" x14ac:dyDescent="0.25">
      <c r="A3030" s="224">
        <v>840</v>
      </c>
      <c r="B3030" s="224">
        <v>11587</v>
      </c>
      <c r="C3030" s="224">
        <v>2</v>
      </c>
      <c r="D3030" s="224">
        <v>4</v>
      </c>
      <c r="E3030" s="224">
        <v>186</v>
      </c>
      <c r="F3030" s="232"/>
      <c r="G3030" s="231">
        <v>19</v>
      </c>
      <c r="J3030" s="202" t="s">
        <v>1320</v>
      </c>
      <c r="L3030" s="233"/>
      <c r="M3030" s="275"/>
      <c r="N3030" s="275"/>
      <c r="O3030" s="265"/>
      <c r="P3030" s="320"/>
    </row>
    <row r="3031" spans="1:16" x14ac:dyDescent="0.25">
      <c r="F3031" s="232"/>
      <c r="L3031" s="233"/>
      <c r="M3031" s="275"/>
      <c r="N3031" s="275"/>
      <c r="O3031" s="265"/>
      <c r="P3031" s="320"/>
    </row>
    <row r="3032" spans="1:16" x14ac:dyDescent="0.25">
      <c r="A3032" s="224">
        <v>841</v>
      </c>
      <c r="B3032" s="224">
        <v>11588</v>
      </c>
      <c r="C3032" s="224">
        <v>2</v>
      </c>
      <c r="D3032" s="224">
        <v>4</v>
      </c>
      <c r="E3032" s="224">
        <v>186</v>
      </c>
      <c r="F3032" s="232"/>
      <c r="J3032" s="203" t="s">
        <v>1321</v>
      </c>
      <c r="L3032" s="233"/>
      <c r="M3032" s="275"/>
      <c r="N3032" s="275"/>
      <c r="O3032" s="265"/>
      <c r="P3032" s="320"/>
    </row>
    <row r="3033" spans="1:16" x14ac:dyDescent="0.25">
      <c r="F3033" s="232"/>
      <c r="L3033" s="233"/>
      <c r="M3033" s="275"/>
      <c r="N3033" s="275"/>
      <c r="O3033" s="265"/>
      <c r="P3033" s="320"/>
    </row>
    <row r="3034" spans="1:16" ht="30" x14ac:dyDescent="0.25">
      <c r="A3034" s="224">
        <v>842</v>
      </c>
      <c r="B3034" s="224">
        <v>11589</v>
      </c>
      <c r="C3034" s="224">
        <v>2</v>
      </c>
      <c r="D3034" s="224">
        <v>4</v>
      </c>
      <c r="E3034" s="224">
        <v>186</v>
      </c>
      <c r="F3034" s="232"/>
      <c r="G3034" s="231">
        <v>240</v>
      </c>
      <c r="J3034" s="204" t="s">
        <v>1983</v>
      </c>
      <c r="L3034" s="233"/>
      <c r="M3034" s="275"/>
      <c r="N3034" s="275"/>
      <c r="O3034" s="265"/>
      <c r="P3034" s="320"/>
    </row>
    <row r="3035" spans="1:16" x14ac:dyDescent="0.25">
      <c r="F3035" s="232"/>
      <c r="L3035" s="233"/>
      <c r="M3035" s="275"/>
      <c r="N3035" s="275"/>
      <c r="O3035" s="265"/>
      <c r="P3035" s="320"/>
    </row>
    <row r="3036" spans="1:16" ht="75" x14ac:dyDescent="0.25">
      <c r="A3036" s="224">
        <v>843</v>
      </c>
      <c r="B3036" s="224">
        <v>11590</v>
      </c>
      <c r="C3036" s="224">
        <v>2</v>
      </c>
      <c r="D3036" s="224">
        <v>4</v>
      </c>
      <c r="E3036" s="224">
        <v>186</v>
      </c>
      <c r="F3036" s="232"/>
      <c r="J3036" s="202" t="s">
        <v>1943</v>
      </c>
      <c r="L3036" s="233"/>
      <c r="M3036" s="275"/>
      <c r="N3036" s="275"/>
      <c r="O3036" s="265"/>
      <c r="P3036" s="320"/>
    </row>
    <row r="3037" spans="1:16" x14ac:dyDescent="0.25">
      <c r="F3037" s="232"/>
      <c r="L3037" s="233"/>
      <c r="M3037" s="275"/>
      <c r="N3037" s="275"/>
      <c r="O3037" s="265"/>
      <c r="P3037" s="320"/>
    </row>
    <row r="3038" spans="1:16" x14ac:dyDescent="0.25">
      <c r="A3038" s="224">
        <v>844</v>
      </c>
      <c r="B3038" s="224">
        <v>11591</v>
      </c>
      <c r="C3038" s="224">
        <v>2</v>
      </c>
      <c r="D3038" s="224">
        <v>4</v>
      </c>
      <c r="E3038" s="224">
        <v>186</v>
      </c>
      <c r="F3038" s="232"/>
      <c r="G3038" s="231">
        <v>267</v>
      </c>
      <c r="J3038" s="205" t="s">
        <v>1821</v>
      </c>
      <c r="L3038" s="233"/>
      <c r="M3038" s="275"/>
      <c r="N3038" s="275"/>
      <c r="O3038" s="265"/>
      <c r="P3038" s="320"/>
    </row>
    <row r="3039" spans="1:16" x14ac:dyDescent="0.25">
      <c r="F3039" s="232"/>
      <c r="L3039" s="233"/>
      <c r="M3039" s="275"/>
      <c r="N3039" s="275"/>
      <c r="O3039" s="265"/>
      <c r="P3039" s="320"/>
    </row>
    <row r="3040" spans="1:16" ht="120" x14ac:dyDescent="0.25">
      <c r="A3040" s="224">
        <v>845</v>
      </c>
      <c r="B3040" s="224">
        <v>11592</v>
      </c>
      <c r="C3040" s="224">
        <v>2</v>
      </c>
      <c r="D3040" s="224">
        <v>4</v>
      </c>
      <c r="E3040" s="224">
        <v>186</v>
      </c>
      <c r="F3040" s="232"/>
      <c r="G3040" s="231">
        <v>267</v>
      </c>
      <c r="J3040" s="202" t="s">
        <v>1991</v>
      </c>
      <c r="L3040" s="233"/>
      <c r="M3040" s="275"/>
      <c r="N3040" s="275"/>
      <c r="O3040" s="265"/>
      <c r="P3040" s="320"/>
    </row>
    <row r="3041" spans="1:16" x14ac:dyDescent="0.25">
      <c r="F3041" s="232"/>
      <c r="L3041" s="233"/>
      <c r="M3041" s="275"/>
      <c r="N3041" s="275"/>
      <c r="O3041" s="265"/>
      <c r="P3041" s="320"/>
    </row>
    <row r="3042" spans="1:16" x14ac:dyDescent="0.25">
      <c r="A3042" s="224">
        <v>846</v>
      </c>
      <c r="B3042" s="224">
        <v>11593</v>
      </c>
      <c r="C3042" s="224">
        <v>2</v>
      </c>
      <c r="D3042" s="224">
        <v>4</v>
      </c>
      <c r="E3042" s="224">
        <v>186</v>
      </c>
      <c r="F3042" s="232"/>
      <c r="J3042" s="205" t="s">
        <v>1992</v>
      </c>
      <c r="L3042" s="233"/>
      <c r="M3042" s="275"/>
      <c r="N3042" s="275"/>
      <c r="O3042" s="265"/>
      <c r="P3042" s="320"/>
    </row>
    <row r="3043" spans="1:16" x14ac:dyDescent="0.25">
      <c r="F3043" s="232"/>
      <c r="L3043" s="233"/>
      <c r="M3043" s="275"/>
      <c r="N3043" s="275"/>
      <c r="O3043" s="265"/>
      <c r="P3043" s="320"/>
    </row>
    <row r="3044" spans="1:16" ht="30" x14ac:dyDescent="0.25">
      <c r="A3044" s="224">
        <v>847</v>
      </c>
      <c r="B3044" s="224">
        <v>11594</v>
      </c>
      <c r="C3044" s="224">
        <v>2</v>
      </c>
      <c r="D3044" s="224">
        <v>4</v>
      </c>
      <c r="E3044" s="224">
        <v>186</v>
      </c>
      <c r="F3044" s="232"/>
      <c r="J3044" s="202" t="s">
        <v>1993</v>
      </c>
      <c r="L3044" s="233"/>
      <c r="M3044" s="275"/>
      <c r="N3044" s="275"/>
      <c r="O3044" s="265"/>
      <c r="P3044" s="320"/>
    </row>
    <row r="3045" spans="1:16" x14ac:dyDescent="0.25">
      <c r="A3045" s="224">
        <v>11</v>
      </c>
      <c r="B3045" s="224">
        <v>9970</v>
      </c>
      <c r="C3045" s="224">
        <v>1</v>
      </c>
      <c r="D3045" s="224">
        <v>1</v>
      </c>
      <c r="E3045" s="224">
        <v>112</v>
      </c>
      <c r="F3045" s="232"/>
      <c r="L3045" s="233"/>
      <c r="M3045" s="275"/>
      <c r="N3045" s="275"/>
      <c r="O3045" s="265"/>
      <c r="P3045" s="320"/>
    </row>
    <row r="3046" spans="1:16" x14ac:dyDescent="0.25">
      <c r="F3046" s="232"/>
      <c r="L3046" s="233"/>
      <c r="M3046" s="275"/>
      <c r="N3046" s="275"/>
      <c r="O3046" s="265"/>
      <c r="P3046" s="320"/>
    </row>
    <row r="3047" spans="1:16" x14ac:dyDescent="0.25">
      <c r="A3047" s="224">
        <v>12</v>
      </c>
      <c r="B3047" s="224">
        <v>9971</v>
      </c>
      <c r="C3047" s="224">
        <v>1</v>
      </c>
      <c r="D3047" s="224">
        <v>1</v>
      </c>
      <c r="E3047" s="224">
        <v>112</v>
      </c>
      <c r="F3047" s="232"/>
      <c r="J3047" s="204"/>
      <c r="L3047" s="233"/>
      <c r="M3047" s="275"/>
      <c r="N3047" s="275"/>
      <c r="O3047" s="265"/>
      <c r="P3047" s="320"/>
    </row>
    <row r="3048" spans="1:16" x14ac:dyDescent="0.25">
      <c r="F3048" s="232"/>
      <c r="L3048" s="233"/>
      <c r="M3048" s="275"/>
      <c r="N3048" s="275"/>
      <c r="O3048" s="265"/>
      <c r="P3048" s="320"/>
    </row>
    <row r="3049" spans="1:16" x14ac:dyDescent="0.25">
      <c r="A3049" s="224">
        <v>9</v>
      </c>
      <c r="B3049" s="224">
        <v>6695</v>
      </c>
      <c r="C3049" s="224">
        <v>1</v>
      </c>
      <c r="D3049" s="224">
        <v>1</v>
      </c>
      <c r="E3049" s="224">
        <v>112</v>
      </c>
      <c r="F3049" s="232"/>
      <c r="G3049" s="231">
        <v>66</v>
      </c>
      <c r="L3049" s="233"/>
      <c r="M3049" s="275"/>
      <c r="N3049" s="275"/>
      <c r="O3049" s="265"/>
      <c r="P3049" s="320"/>
    </row>
    <row r="3050" spans="1:16" x14ac:dyDescent="0.25">
      <c r="F3050" s="232"/>
      <c r="L3050" s="244"/>
      <c r="M3050" s="305"/>
      <c r="N3050" s="305"/>
      <c r="O3050" s="266"/>
      <c r="P3050" s="320"/>
    </row>
    <row r="3051" spans="1:16" s="242" customFormat="1" x14ac:dyDescent="0.25">
      <c r="A3051" s="236"/>
      <c r="B3051" s="236"/>
      <c r="C3051" s="236"/>
      <c r="D3051" s="236"/>
      <c r="E3051" s="236"/>
      <c r="F3051" s="237"/>
      <c r="G3051" s="238"/>
      <c r="H3051" s="238"/>
      <c r="I3051" s="238"/>
      <c r="J3051" s="211" t="s">
        <v>2132</v>
      </c>
      <c r="K3051" s="239"/>
      <c r="L3051" s="228"/>
      <c r="M3051" s="300"/>
      <c r="N3051" s="300"/>
      <c r="O3051" s="240"/>
      <c r="P3051" s="322"/>
    </row>
    <row r="3052" spans="1:16" s="242" customFormat="1" x14ac:dyDescent="0.25">
      <c r="A3052" s="236"/>
      <c r="B3052" s="236"/>
      <c r="C3052" s="236"/>
      <c r="D3052" s="236"/>
      <c r="E3052" s="236"/>
      <c r="F3052" s="247"/>
      <c r="J3052" s="207"/>
      <c r="L3052" s="248"/>
      <c r="M3052" s="302"/>
      <c r="N3052" s="302"/>
      <c r="O3052" s="241"/>
      <c r="P3052" s="322"/>
    </row>
    <row r="3054" spans="1:16" x14ac:dyDescent="0.25">
      <c r="F3054" s="225"/>
      <c r="G3054" s="226"/>
      <c r="H3054" s="226"/>
      <c r="I3054" s="227"/>
      <c r="J3054" s="206"/>
      <c r="K3054" s="226"/>
      <c r="L3054" s="228"/>
      <c r="M3054" s="300"/>
      <c r="N3054" s="300"/>
      <c r="O3054" s="229"/>
      <c r="P3054" s="320"/>
    </row>
    <row r="3055" spans="1:16" x14ac:dyDescent="0.25">
      <c r="A3055" s="224">
        <v>848</v>
      </c>
      <c r="B3055" s="224">
        <v>11595</v>
      </c>
      <c r="C3055" s="224">
        <v>2</v>
      </c>
      <c r="D3055" s="224">
        <v>4</v>
      </c>
      <c r="E3055" s="224">
        <v>187</v>
      </c>
      <c r="F3055" s="232"/>
      <c r="J3055" s="205" t="s">
        <v>1805</v>
      </c>
      <c r="L3055" s="233"/>
      <c r="M3055" s="275"/>
      <c r="N3055" s="275"/>
      <c r="O3055" s="265"/>
      <c r="P3055" s="320"/>
    </row>
    <row r="3056" spans="1:16" x14ac:dyDescent="0.25">
      <c r="F3056" s="232"/>
      <c r="L3056" s="233"/>
      <c r="M3056" s="275"/>
      <c r="N3056" s="275"/>
      <c r="O3056" s="265"/>
      <c r="P3056" s="320"/>
    </row>
    <row r="3057" spans="1:16" ht="60" x14ac:dyDescent="0.25">
      <c r="A3057" s="224">
        <v>849</v>
      </c>
      <c r="B3057" s="224">
        <v>11596</v>
      </c>
      <c r="C3057" s="224">
        <v>2</v>
      </c>
      <c r="D3057" s="224">
        <v>4</v>
      </c>
      <c r="E3057" s="224">
        <v>187</v>
      </c>
      <c r="F3057" s="232"/>
      <c r="J3057" s="202" t="s">
        <v>1994</v>
      </c>
      <c r="L3057" s="233"/>
      <c r="M3057" s="275"/>
      <c r="N3057" s="275"/>
      <c r="O3057" s="265"/>
      <c r="P3057" s="320"/>
    </row>
    <row r="3058" spans="1:16" x14ac:dyDescent="0.25">
      <c r="F3058" s="232"/>
      <c r="L3058" s="233"/>
      <c r="M3058" s="275"/>
      <c r="N3058" s="275"/>
      <c r="O3058" s="265"/>
      <c r="P3058" s="320"/>
    </row>
    <row r="3059" spans="1:16" ht="60" x14ac:dyDescent="0.25">
      <c r="A3059" s="224">
        <v>850</v>
      </c>
      <c r="B3059" s="224">
        <v>11597</v>
      </c>
      <c r="C3059" s="224">
        <v>2</v>
      </c>
      <c r="D3059" s="224">
        <v>4</v>
      </c>
      <c r="E3059" s="224">
        <v>187</v>
      </c>
      <c r="F3059" s="232"/>
      <c r="J3059" s="202" t="s">
        <v>1995</v>
      </c>
      <c r="L3059" s="233"/>
      <c r="M3059" s="275"/>
      <c r="N3059" s="275"/>
      <c r="O3059" s="265"/>
      <c r="P3059" s="320"/>
    </row>
    <row r="3060" spans="1:16" x14ac:dyDescent="0.25">
      <c r="F3060" s="232"/>
      <c r="L3060" s="233"/>
      <c r="M3060" s="275"/>
      <c r="N3060" s="275"/>
      <c r="O3060" s="265"/>
      <c r="P3060" s="320"/>
    </row>
    <row r="3061" spans="1:16" ht="30" x14ac:dyDescent="0.25">
      <c r="A3061" s="224">
        <v>851</v>
      </c>
      <c r="B3061" s="224">
        <v>11598</v>
      </c>
      <c r="C3061" s="224">
        <v>2</v>
      </c>
      <c r="D3061" s="224">
        <v>4</v>
      </c>
      <c r="E3061" s="224">
        <v>187</v>
      </c>
      <c r="F3061" s="232"/>
      <c r="J3061" s="202" t="s">
        <v>1996</v>
      </c>
      <c r="L3061" s="233"/>
      <c r="M3061" s="275"/>
      <c r="N3061" s="275"/>
      <c r="O3061" s="265"/>
      <c r="P3061" s="320"/>
    </row>
    <row r="3062" spans="1:16" x14ac:dyDescent="0.25">
      <c r="F3062" s="232"/>
      <c r="L3062" s="233"/>
      <c r="M3062" s="275"/>
      <c r="N3062" s="275"/>
      <c r="O3062" s="265"/>
      <c r="P3062" s="320"/>
    </row>
    <row r="3063" spans="1:16" ht="30" x14ac:dyDescent="0.25">
      <c r="A3063" s="224">
        <v>852</v>
      </c>
      <c r="B3063" s="224">
        <v>11599</v>
      </c>
      <c r="C3063" s="224">
        <v>2</v>
      </c>
      <c r="D3063" s="224">
        <v>4</v>
      </c>
      <c r="E3063" s="224">
        <v>187</v>
      </c>
      <c r="F3063" s="232"/>
      <c r="J3063" s="202" t="s">
        <v>1997</v>
      </c>
      <c r="L3063" s="233"/>
      <c r="M3063" s="275"/>
      <c r="N3063" s="275"/>
      <c r="O3063" s="265"/>
      <c r="P3063" s="320"/>
    </row>
    <row r="3064" spans="1:16" x14ac:dyDescent="0.25">
      <c r="F3064" s="232"/>
      <c r="L3064" s="233"/>
      <c r="M3064" s="275"/>
      <c r="N3064" s="275"/>
      <c r="O3064" s="265"/>
      <c r="P3064" s="320"/>
    </row>
    <row r="3065" spans="1:16" ht="30" x14ac:dyDescent="0.25">
      <c r="A3065" s="224">
        <v>853</v>
      </c>
      <c r="B3065" s="224">
        <v>11600</v>
      </c>
      <c r="C3065" s="224">
        <v>2</v>
      </c>
      <c r="D3065" s="224">
        <v>4</v>
      </c>
      <c r="E3065" s="224">
        <v>187</v>
      </c>
      <c r="F3065" s="232"/>
      <c r="J3065" s="202" t="s">
        <v>1998</v>
      </c>
      <c r="L3065" s="233"/>
      <c r="M3065" s="275"/>
      <c r="N3065" s="275"/>
      <c r="O3065" s="265"/>
      <c r="P3065" s="320"/>
    </row>
    <row r="3066" spans="1:16" x14ac:dyDescent="0.25">
      <c r="F3066" s="232"/>
      <c r="L3066" s="233"/>
      <c r="M3066" s="275"/>
      <c r="N3066" s="275"/>
      <c r="O3066" s="265"/>
      <c r="P3066" s="320"/>
    </row>
    <row r="3067" spans="1:16" ht="45" x14ac:dyDescent="0.25">
      <c r="A3067" s="224">
        <v>854</v>
      </c>
      <c r="B3067" s="224">
        <v>11601</v>
      </c>
      <c r="C3067" s="224">
        <v>2</v>
      </c>
      <c r="D3067" s="224">
        <v>4</v>
      </c>
      <c r="E3067" s="224">
        <v>187</v>
      </c>
      <c r="F3067" s="232"/>
      <c r="J3067" s="202" t="s">
        <v>1999</v>
      </c>
      <c r="L3067" s="233"/>
      <c r="M3067" s="275"/>
      <c r="N3067" s="275"/>
      <c r="O3067" s="265"/>
      <c r="P3067" s="320"/>
    </row>
    <row r="3068" spans="1:16" x14ac:dyDescent="0.25">
      <c r="F3068" s="232"/>
      <c r="L3068" s="233"/>
      <c r="M3068" s="275"/>
      <c r="N3068" s="275"/>
      <c r="O3068" s="265"/>
      <c r="P3068" s="320"/>
    </row>
    <row r="3069" spans="1:16" ht="45" x14ac:dyDescent="0.25">
      <c r="A3069" s="224">
        <v>855</v>
      </c>
      <c r="B3069" s="224">
        <v>11602</v>
      </c>
      <c r="C3069" s="224">
        <v>2</v>
      </c>
      <c r="D3069" s="224">
        <v>4</v>
      </c>
      <c r="E3069" s="224">
        <v>187</v>
      </c>
      <c r="F3069" s="232"/>
      <c r="J3069" s="202" t="s">
        <v>2000</v>
      </c>
      <c r="L3069" s="233"/>
      <c r="M3069" s="275"/>
      <c r="N3069" s="275"/>
      <c r="O3069" s="265"/>
      <c r="P3069" s="320"/>
    </row>
    <row r="3070" spans="1:16" x14ac:dyDescent="0.25">
      <c r="F3070" s="232"/>
      <c r="L3070" s="233"/>
      <c r="M3070" s="275"/>
      <c r="N3070" s="275"/>
      <c r="O3070" s="265"/>
      <c r="P3070" s="320"/>
    </row>
    <row r="3071" spans="1:16" ht="30" x14ac:dyDescent="0.25">
      <c r="A3071" s="224">
        <v>856</v>
      </c>
      <c r="B3071" s="224">
        <v>11603</v>
      </c>
      <c r="C3071" s="224">
        <v>2</v>
      </c>
      <c r="D3071" s="224">
        <v>4</v>
      </c>
      <c r="E3071" s="224">
        <v>187</v>
      </c>
      <c r="F3071" s="232"/>
      <c r="J3071" s="202" t="s">
        <v>2001</v>
      </c>
      <c r="L3071" s="233"/>
      <c r="M3071" s="275"/>
      <c r="N3071" s="275"/>
      <c r="O3071" s="265"/>
      <c r="P3071" s="320"/>
    </row>
    <row r="3072" spans="1:16" x14ac:dyDescent="0.25">
      <c r="F3072" s="232"/>
      <c r="L3072" s="233"/>
      <c r="M3072" s="275"/>
      <c r="N3072" s="275"/>
      <c r="O3072" s="265"/>
      <c r="P3072" s="320"/>
    </row>
    <row r="3073" spans="1:16" x14ac:dyDescent="0.25">
      <c r="A3073" s="224">
        <v>857</v>
      </c>
      <c r="B3073" s="224">
        <v>11604</v>
      </c>
      <c r="C3073" s="224">
        <v>2</v>
      </c>
      <c r="D3073" s="224">
        <v>4</v>
      </c>
      <c r="E3073" s="224">
        <v>187</v>
      </c>
      <c r="F3073" s="232"/>
      <c r="J3073" s="202" t="s">
        <v>2002</v>
      </c>
      <c r="L3073" s="233"/>
      <c r="M3073" s="275"/>
      <c r="N3073" s="275"/>
      <c r="O3073" s="265"/>
      <c r="P3073" s="320"/>
    </row>
    <row r="3074" spans="1:16" x14ac:dyDescent="0.25">
      <c r="F3074" s="232"/>
      <c r="L3074" s="233"/>
      <c r="M3074" s="275"/>
      <c r="N3074" s="275"/>
      <c r="O3074" s="265"/>
      <c r="P3074" s="320"/>
    </row>
    <row r="3075" spans="1:16" x14ac:dyDescent="0.25">
      <c r="A3075" s="224">
        <v>858</v>
      </c>
      <c r="B3075" s="224">
        <v>11605</v>
      </c>
      <c r="C3075" s="224">
        <v>2</v>
      </c>
      <c r="D3075" s="224">
        <v>4</v>
      </c>
      <c r="E3075" s="224">
        <v>187</v>
      </c>
      <c r="F3075" s="232"/>
      <c r="J3075" s="205" t="s">
        <v>2003</v>
      </c>
      <c r="L3075" s="233"/>
      <c r="M3075" s="275"/>
      <c r="N3075" s="275"/>
      <c r="O3075" s="265"/>
      <c r="P3075" s="320"/>
    </row>
    <row r="3076" spans="1:16" x14ac:dyDescent="0.25">
      <c r="F3076" s="232"/>
      <c r="L3076" s="233"/>
      <c r="M3076" s="275"/>
      <c r="N3076" s="275"/>
      <c r="O3076" s="265"/>
      <c r="P3076" s="320"/>
    </row>
    <row r="3077" spans="1:16" ht="30" x14ac:dyDescent="0.25">
      <c r="A3077" s="224">
        <v>859</v>
      </c>
      <c r="B3077" s="224">
        <v>11606</v>
      </c>
      <c r="C3077" s="224">
        <v>2</v>
      </c>
      <c r="D3077" s="224">
        <v>4</v>
      </c>
      <c r="E3077" s="224">
        <v>187</v>
      </c>
      <c r="F3077" s="232"/>
      <c r="J3077" s="202" t="s">
        <v>2004</v>
      </c>
      <c r="L3077" s="233"/>
      <c r="M3077" s="275"/>
      <c r="N3077" s="275"/>
      <c r="O3077" s="265"/>
      <c r="P3077" s="320"/>
    </row>
    <row r="3078" spans="1:16" x14ac:dyDescent="0.25">
      <c r="A3078" s="224">
        <v>11</v>
      </c>
      <c r="B3078" s="224">
        <v>9970</v>
      </c>
      <c r="C3078" s="224">
        <v>1</v>
      </c>
      <c r="D3078" s="224">
        <v>1</v>
      </c>
      <c r="E3078" s="224">
        <v>112</v>
      </c>
      <c r="F3078" s="232"/>
      <c r="L3078" s="233"/>
      <c r="M3078" s="275"/>
      <c r="N3078" s="275"/>
      <c r="O3078" s="265"/>
      <c r="P3078" s="320"/>
    </row>
    <row r="3079" spans="1:16" x14ac:dyDescent="0.25">
      <c r="F3079" s="232"/>
      <c r="L3079" s="233"/>
      <c r="M3079" s="275"/>
      <c r="N3079" s="275"/>
      <c r="O3079" s="265"/>
      <c r="P3079" s="320"/>
    </row>
    <row r="3080" spans="1:16" x14ac:dyDescent="0.25">
      <c r="A3080" s="224">
        <v>12</v>
      </c>
      <c r="B3080" s="224">
        <v>9971</v>
      </c>
      <c r="C3080" s="224">
        <v>1</v>
      </c>
      <c r="D3080" s="224">
        <v>1</v>
      </c>
      <c r="E3080" s="224">
        <v>112</v>
      </c>
      <c r="F3080" s="232"/>
      <c r="J3080" s="204"/>
      <c r="L3080" s="233"/>
      <c r="M3080" s="275"/>
      <c r="N3080" s="275"/>
      <c r="O3080" s="265"/>
      <c r="P3080" s="320"/>
    </row>
    <row r="3081" spans="1:16" x14ac:dyDescent="0.25">
      <c r="F3081" s="232"/>
      <c r="L3081" s="233"/>
      <c r="M3081" s="275"/>
      <c r="N3081" s="275"/>
      <c r="O3081" s="265"/>
      <c r="P3081" s="320"/>
    </row>
    <row r="3082" spans="1:16" x14ac:dyDescent="0.25">
      <c r="A3082" s="224">
        <v>9</v>
      </c>
      <c r="B3082" s="224">
        <v>6695</v>
      </c>
      <c r="C3082" s="224">
        <v>1</v>
      </c>
      <c r="D3082" s="224">
        <v>1</v>
      </c>
      <c r="E3082" s="224">
        <v>112</v>
      </c>
      <c r="F3082" s="232"/>
      <c r="G3082" s="231">
        <v>66</v>
      </c>
      <c r="L3082" s="233"/>
      <c r="M3082" s="275"/>
      <c r="N3082" s="275"/>
      <c r="O3082" s="265"/>
      <c r="P3082" s="320"/>
    </row>
    <row r="3083" spans="1:16" x14ac:dyDescent="0.25">
      <c r="F3083" s="232"/>
      <c r="L3083" s="244"/>
      <c r="M3083" s="305"/>
      <c r="N3083" s="305"/>
      <c r="O3083" s="266"/>
      <c r="P3083" s="320"/>
    </row>
    <row r="3084" spans="1:16" s="242" customFormat="1" x14ac:dyDescent="0.25">
      <c r="A3084" s="236"/>
      <c r="B3084" s="236"/>
      <c r="C3084" s="236"/>
      <c r="D3084" s="236"/>
      <c r="E3084" s="236"/>
      <c r="F3084" s="237"/>
      <c r="G3084" s="239"/>
      <c r="H3084" s="277"/>
      <c r="I3084" s="277"/>
      <c r="J3084" s="218" t="s">
        <v>2132</v>
      </c>
      <c r="K3084" s="277"/>
      <c r="L3084" s="228"/>
      <c r="M3084" s="314"/>
      <c r="N3084" s="300"/>
      <c r="O3084" s="240"/>
      <c r="P3084" s="322"/>
    </row>
    <row r="3085" spans="1:16" s="242" customFormat="1" x14ac:dyDescent="0.25">
      <c r="A3085" s="236"/>
      <c r="B3085" s="236"/>
      <c r="C3085" s="236"/>
      <c r="D3085" s="236"/>
      <c r="E3085" s="236"/>
      <c r="F3085" s="247"/>
      <c r="J3085" s="207"/>
      <c r="L3085" s="248"/>
      <c r="M3085" s="302"/>
      <c r="N3085" s="302"/>
      <c r="O3085" s="241"/>
      <c r="P3085" s="322"/>
    </row>
    <row r="3086" spans="1:16" s="242" customFormat="1" x14ac:dyDescent="0.25">
      <c r="A3086" s="236"/>
      <c r="B3086" s="236"/>
      <c r="C3086" s="236"/>
      <c r="D3086" s="236"/>
      <c r="E3086" s="236"/>
      <c r="F3086" s="247"/>
      <c r="J3086" s="207"/>
      <c r="L3086" s="248"/>
      <c r="M3086" s="302"/>
      <c r="N3086" s="302"/>
      <c r="O3086" s="241"/>
      <c r="P3086" s="322"/>
    </row>
    <row r="3087" spans="1:16" x14ac:dyDescent="0.25">
      <c r="F3087" s="225"/>
      <c r="G3087" s="226"/>
      <c r="H3087" s="226"/>
      <c r="I3087" s="227"/>
      <c r="J3087" s="206"/>
      <c r="K3087" s="226"/>
      <c r="L3087" s="228"/>
      <c r="M3087" s="314"/>
      <c r="N3087" s="300"/>
      <c r="O3087" s="229"/>
      <c r="P3087" s="320"/>
    </row>
    <row r="3088" spans="1:16" x14ac:dyDescent="0.25">
      <c r="A3088" s="224">
        <v>860</v>
      </c>
      <c r="B3088" s="224">
        <v>11607</v>
      </c>
      <c r="C3088" s="224">
        <v>2</v>
      </c>
      <c r="D3088" s="224">
        <v>4</v>
      </c>
      <c r="E3088" s="224">
        <v>188</v>
      </c>
      <c r="F3088" s="232"/>
      <c r="G3088" s="231">
        <v>268</v>
      </c>
      <c r="J3088" s="205" t="s">
        <v>2005</v>
      </c>
      <c r="L3088" s="260"/>
      <c r="M3088" s="306"/>
      <c r="N3088" s="306"/>
      <c r="O3088" s="274"/>
      <c r="P3088" s="320"/>
    </row>
    <row r="3089" spans="1:16" x14ac:dyDescent="0.25">
      <c r="F3089" s="232"/>
      <c r="L3089" s="233"/>
      <c r="M3089" s="275"/>
      <c r="N3089" s="275"/>
      <c r="O3089" s="265"/>
      <c r="P3089" s="320"/>
    </row>
    <row r="3090" spans="1:16" ht="90" x14ac:dyDescent="0.25">
      <c r="A3090" s="224">
        <v>861</v>
      </c>
      <c r="B3090" s="224">
        <v>11608</v>
      </c>
      <c r="C3090" s="224">
        <v>2</v>
      </c>
      <c r="D3090" s="224">
        <v>4</v>
      </c>
      <c r="E3090" s="224">
        <v>188</v>
      </c>
      <c r="F3090" s="232"/>
      <c r="G3090" s="231">
        <v>268</v>
      </c>
      <c r="J3090" s="202" t="s">
        <v>2006</v>
      </c>
      <c r="L3090" s="233"/>
      <c r="M3090" s="275"/>
      <c r="N3090" s="275"/>
      <c r="O3090" s="265"/>
      <c r="P3090" s="320"/>
    </row>
    <row r="3091" spans="1:16" x14ac:dyDescent="0.25">
      <c r="F3091" s="232"/>
      <c r="L3091" s="233"/>
      <c r="M3091" s="275"/>
      <c r="N3091" s="275"/>
      <c r="O3091" s="265"/>
      <c r="P3091" s="320"/>
    </row>
    <row r="3092" spans="1:16" x14ac:dyDescent="0.25">
      <c r="A3092" s="224">
        <v>862</v>
      </c>
      <c r="B3092" s="224">
        <v>11609</v>
      </c>
      <c r="C3092" s="224">
        <v>2</v>
      </c>
      <c r="D3092" s="224">
        <v>4</v>
      </c>
      <c r="E3092" s="224">
        <v>188</v>
      </c>
      <c r="F3092" s="232"/>
      <c r="J3092" s="205" t="s">
        <v>2007</v>
      </c>
      <c r="L3092" s="233"/>
      <c r="M3092" s="275"/>
      <c r="N3092" s="275"/>
      <c r="O3092" s="265"/>
      <c r="P3092" s="320"/>
    </row>
    <row r="3093" spans="1:16" x14ac:dyDescent="0.25">
      <c r="F3093" s="232"/>
      <c r="L3093" s="233"/>
      <c r="M3093" s="275"/>
      <c r="N3093" s="275"/>
      <c r="O3093" s="265"/>
      <c r="P3093" s="320"/>
    </row>
    <row r="3094" spans="1:16" x14ac:dyDescent="0.25">
      <c r="A3094" s="224">
        <v>863</v>
      </c>
      <c r="B3094" s="224">
        <v>11610</v>
      </c>
      <c r="C3094" s="224">
        <v>2</v>
      </c>
      <c r="D3094" s="224">
        <v>4</v>
      </c>
      <c r="E3094" s="224">
        <v>188</v>
      </c>
      <c r="F3094" s="232"/>
      <c r="J3094" s="202" t="s">
        <v>2008</v>
      </c>
      <c r="L3094" s="233"/>
      <c r="M3094" s="275"/>
      <c r="N3094" s="275"/>
      <c r="O3094" s="265"/>
      <c r="P3094" s="320"/>
    </row>
    <row r="3095" spans="1:16" x14ac:dyDescent="0.25">
      <c r="F3095" s="232"/>
      <c r="L3095" s="233"/>
      <c r="M3095" s="275"/>
      <c r="N3095" s="275"/>
      <c r="O3095" s="265"/>
      <c r="P3095" s="320"/>
    </row>
    <row r="3096" spans="1:16" ht="30" x14ac:dyDescent="0.25">
      <c r="A3096" s="224">
        <v>864</v>
      </c>
      <c r="B3096" s="224">
        <v>11611</v>
      </c>
      <c r="C3096" s="224">
        <v>2</v>
      </c>
      <c r="D3096" s="224">
        <v>4</v>
      </c>
      <c r="E3096" s="224">
        <v>188</v>
      </c>
      <c r="F3096" s="232"/>
      <c r="J3096" s="202" t="s">
        <v>2009</v>
      </c>
      <c r="L3096" s="233"/>
      <c r="M3096" s="275"/>
      <c r="N3096" s="275"/>
      <c r="O3096" s="265"/>
      <c r="P3096" s="320"/>
    </row>
    <row r="3097" spans="1:16" x14ac:dyDescent="0.25">
      <c r="F3097" s="232"/>
      <c r="L3097" s="233"/>
      <c r="M3097" s="275"/>
      <c r="N3097" s="275"/>
      <c r="O3097" s="265"/>
      <c r="P3097" s="320"/>
    </row>
    <row r="3098" spans="1:16" ht="60" x14ac:dyDescent="0.25">
      <c r="A3098" s="224">
        <v>865</v>
      </c>
      <c r="B3098" s="224">
        <v>11612</v>
      </c>
      <c r="C3098" s="224">
        <v>2</v>
      </c>
      <c r="D3098" s="224">
        <v>4</v>
      </c>
      <c r="E3098" s="224">
        <v>188</v>
      </c>
      <c r="F3098" s="232"/>
      <c r="J3098" s="202" t="s">
        <v>2010</v>
      </c>
      <c r="L3098" s="233"/>
      <c r="M3098" s="275"/>
      <c r="N3098" s="275"/>
      <c r="O3098" s="265"/>
      <c r="P3098" s="320"/>
    </row>
    <row r="3099" spans="1:16" x14ac:dyDescent="0.25">
      <c r="F3099" s="232"/>
      <c r="L3099" s="233"/>
      <c r="M3099" s="275"/>
      <c r="N3099" s="275"/>
      <c r="O3099" s="265"/>
      <c r="P3099" s="320"/>
    </row>
    <row r="3100" spans="1:16" x14ac:dyDescent="0.25">
      <c r="A3100" s="224">
        <v>866</v>
      </c>
      <c r="B3100" s="224">
        <v>11613</v>
      </c>
      <c r="C3100" s="224">
        <v>2</v>
      </c>
      <c r="D3100" s="224">
        <v>4</v>
      </c>
      <c r="E3100" s="224">
        <v>188</v>
      </c>
      <c r="F3100" s="232"/>
      <c r="J3100" s="205" t="s">
        <v>1810</v>
      </c>
      <c r="L3100" s="233"/>
      <c r="M3100" s="275"/>
      <c r="N3100" s="275"/>
      <c r="O3100" s="265"/>
      <c r="P3100" s="320"/>
    </row>
    <row r="3101" spans="1:16" x14ac:dyDescent="0.25">
      <c r="F3101" s="232"/>
      <c r="L3101" s="233"/>
      <c r="M3101" s="275"/>
      <c r="N3101" s="275"/>
      <c r="O3101" s="265"/>
      <c r="P3101" s="320"/>
    </row>
    <row r="3102" spans="1:16" ht="135" x14ac:dyDescent="0.25">
      <c r="A3102" s="224">
        <v>867</v>
      </c>
      <c r="B3102" s="224">
        <v>11614</v>
      </c>
      <c r="C3102" s="224">
        <v>2</v>
      </c>
      <c r="D3102" s="224">
        <v>4</v>
      </c>
      <c r="E3102" s="224">
        <v>188</v>
      </c>
      <c r="F3102" s="232"/>
      <c r="J3102" s="202" t="s">
        <v>2011</v>
      </c>
      <c r="L3102" s="233"/>
      <c r="M3102" s="275"/>
      <c r="N3102" s="275"/>
      <c r="O3102" s="265"/>
      <c r="P3102" s="320"/>
    </row>
    <row r="3103" spans="1:16" x14ac:dyDescent="0.25">
      <c r="F3103" s="232"/>
      <c r="L3103" s="233"/>
      <c r="M3103" s="275"/>
      <c r="N3103" s="275"/>
      <c r="O3103" s="265"/>
      <c r="P3103" s="320"/>
    </row>
    <row r="3104" spans="1:16" x14ac:dyDescent="0.25">
      <c r="A3104" s="224">
        <v>868</v>
      </c>
      <c r="B3104" s="224">
        <v>11615</v>
      </c>
      <c r="C3104" s="224">
        <v>2</v>
      </c>
      <c r="D3104" s="224">
        <v>4</v>
      </c>
      <c r="E3104" s="224">
        <v>188</v>
      </c>
      <c r="F3104" s="232"/>
      <c r="J3104" s="205" t="s">
        <v>2012</v>
      </c>
      <c r="L3104" s="233"/>
      <c r="M3104" s="275"/>
      <c r="N3104" s="275"/>
      <c r="O3104" s="265"/>
      <c r="P3104" s="320"/>
    </row>
    <row r="3105" spans="1:16" x14ac:dyDescent="0.25">
      <c r="F3105" s="232"/>
      <c r="L3105" s="233"/>
      <c r="M3105" s="275"/>
      <c r="N3105" s="275"/>
      <c r="O3105" s="265"/>
      <c r="P3105" s="320"/>
    </row>
    <row r="3106" spans="1:16" ht="60" x14ac:dyDescent="0.25">
      <c r="A3106" s="224">
        <v>869</v>
      </c>
      <c r="B3106" s="224">
        <v>11616</v>
      </c>
      <c r="C3106" s="224">
        <v>2</v>
      </c>
      <c r="D3106" s="224">
        <v>4</v>
      </c>
      <c r="E3106" s="224">
        <v>188</v>
      </c>
      <c r="F3106" s="232"/>
      <c r="J3106" s="202" t="s">
        <v>2013</v>
      </c>
      <c r="L3106" s="233"/>
      <c r="M3106" s="275"/>
      <c r="N3106" s="275"/>
      <c r="O3106" s="265"/>
      <c r="P3106" s="320"/>
    </row>
    <row r="3107" spans="1:16" x14ac:dyDescent="0.25">
      <c r="F3107" s="232"/>
      <c r="L3107" s="233"/>
      <c r="M3107" s="275"/>
      <c r="N3107" s="275"/>
      <c r="O3107" s="265"/>
      <c r="P3107" s="320"/>
    </row>
    <row r="3108" spans="1:16" x14ac:dyDescent="0.25">
      <c r="A3108" s="224">
        <v>870</v>
      </c>
      <c r="B3108" s="224">
        <v>11617</v>
      </c>
      <c r="C3108" s="224">
        <v>2</v>
      </c>
      <c r="D3108" s="224">
        <v>4</v>
      </c>
      <c r="E3108" s="224">
        <v>188</v>
      </c>
      <c r="F3108" s="232"/>
      <c r="J3108" s="205" t="s">
        <v>2014</v>
      </c>
      <c r="L3108" s="233"/>
      <c r="M3108" s="275"/>
      <c r="N3108" s="275"/>
      <c r="O3108" s="265"/>
      <c r="P3108" s="320"/>
    </row>
    <row r="3109" spans="1:16" x14ac:dyDescent="0.25">
      <c r="F3109" s="232"/>
      <c r="L3109" s="233"/>
      <c r="M3109" s="275"/>
      <c r="N3109" s="275"/>
      <c r="O3109" s="265"/>
      <c r="P3109" s="320"/>
    </row>
    <row r="3110" spans="1:16" ht="45" x14ac:dyDescent="0.25">
      <c r="A3110" s="224">
        <v>871</v>
      </c>
      <c r="B3110" s="224">
        <v>11618</v>
      </c>
      <c r="C3110" s="224">
        <v>2</v>
      </c>
      <c r="D3110" s="224">
        <v>4</v>
      </c>
      <c r="E3110" s="224">
        <v>188</v>
      </c>
      <c r="F3110" s="232"/>
      <c r="J3110" s="202" t="s">
        <v>2015</v>
      </c>
      <c r="L3110" s="233"/>
      <c r="M3110" s="275"/>
      <c r="N3110" s="275"/>
      <c r="O3110" s="265"/>
      <c r="P3110" s="320"/>
    </row>
    <row r="3111" spans="1:16" x14ac:dyDescent="0.25">
      <c r="F3111" s="232"/>
      <c r="L3111" s="233"/>
      <c r="M3111" s="275"/>
      <c r="N3111" s="275"/>
      <c r="O3111" s="265"/>
      <c r="P3111" s="320"/>
    </row>
    <row r="3112" spans="1:16" x14ac:dyDescent="0.25">
      <c r="A3112" s="224">
        <v>872</v>
      </c>
      <c r="B3112" s="224">
        <v>11619</v>
      </c>
      <c r="C3112" s="224">
        <v>2</v>
      </c>
      <c r="D3112" s="224">
        <v>4</v>
      </c>
      <c r="E3112" s="224">
        <v>188</v>
      </c>
      <c r="F3112" s="232"/>
      <c r="J3112" s="202" t="s">
        <v>2016</v>
      </c>
      <c r="L3112" s="233"/>
      <c r="M3112" s="275"/>
      <c r="N3112" s="275"/>
      <c r="O3112" s="265"/>
      <c r="P3112" s="320"/>
    </row>
    <row r="3113" spans="1:16" x14ac:dyDescent="0.25">
      <c r="F3113" s="232"/>
      <c r="L3113" s="233"/>
      <c r="M3113" s="275"/>
      <c r="N3113" s="275"/>
      <c r="O3113" s="265"/>
      <c r="P3113" s="320"/>
    </row>
    <row r="3114" spans="1:16" x14ac:dyDescent="0.25">
      <c r="F3114" s="232"/>
      <c r="L3114" s="233"/>
      <c r="M3114" s="275"/>
      <c r="N3114" s="275"/>
      <c r="O3114" s="265"/>
      <c r="P3114" s="320"/>
    </row>
    <row r="3115" spans="1:16" x14ac:dyDescent="0.25">
      <c r="F3115" s="232"/>
      <c r="L3115" s="244"/>
      <c r="M3115" s="305"/>
      <c r="N3115" s="305"/>
      <c r="O3115" s="266"/>
      <c r="P3115" s="320"/>
    </row>
    <row r="3116" spans="1:16" s="242" customFormat="1" x14ac:dyDescent="0.25">
      <c r="A3116" s="236"/>
      <c r="B3116" s="236"/>
      <c r="C3116" s="236"/>
      <c r="D3116" s="236"/>
      <c r="E3116" s="236"/>
      <c r="F3116" s="237"/>
      <c r="G3116" s="238"/>
      <c r="H3116" s="238"/>
      <c r="I3116" s="238"/>
      <c r="J3116" s="211" t="s">
        <v>2132</v>
      </c>
      <c r="K3116" s="239"/>
      <c r="L3116" s="228"/>
      <c r="M3116" s="314"/>
      <c r="N3116" s="300"/>
      <c r="O3116" s="240"/>
      <c r="P3116" s="322"/>
    </row>
    <row r="3117" spans="1:16" s="242" customFormat="1" x14ac:dyDescent="0.25">
      <c r="A3117" s="236"/>
      <c r="B3117" s="236"/>
      <c r="C3117" s="236"/>
      <c r="D3117" s="236"/>
      <c r="E3117" s="236"/>
      <c r="F3117" s="247"/>
      <c r="J3117" s="207"/>
      <c r="L3117" s="248"/>
      <c r="M3117" s="302"/>
      <c r="N3117" s="302"/>
      <c r="O3117" s="241"/>
      <c r="P3117" s="322"/>
    </row>
    <row r="3118" spans="1:16" x14ac:dyDescent="0.25">
      <c r="F3118" s="225"/>
      <c r="G3118" s="226"/>
      <c r="H3118" s="226"/>
      <c r="I3118" s="227"/>
      <c r="J3118" s="206"/>
      <c r="K3118" s="226"/>
      <c r="L3118" s="228"/>
      <c r="M3118" s="314"/>
      <c r="N3118" s="300"/>
      <c r="O3118" s="229"/>
      <c r="P3118" s="320"/>
    </row>
    <row r="3119" spans="1:16" x14ac:dyDescent="0.25">
      <c r="A3119" s="224">
        <v>873</v>
      </c>
      <c r="B3119" s="224">
        <v>11620</v>
      </c>
      <c r="C3119" s="224">
        <v>2</v>
      </c>
      <c r="D3119" s="224">
        <v>4</v>
      </c>
      <c r="E3119" s="224">
        <v>189</v>
      </c>
      <c r="F3119" s="232"/>
      <c r="J3119" s="205" t="s">
        <v>2017</v>
      </c>
      <c r="L3119" s="260"/>
      <c r="M3119" s="306"/>
      <c r="N3119" s="306"/>
      <c r="O3119" s="274"/>
      <c r="P3119" s="320"/>
    </row>
    <row r="3120" spans="1:16" x14ac:dyDescent="0.25">
      <c r="F3120" s="232"/>
      <c r="L3120" s="233"/>
      <c r="M3120" s="275"/>
      <c r="N3120" s="275"/>
      <c r="O3120" s="265"/>
      <c r="P3120" s="320"/>
    </row>
    <row r="3121" spans="1:19" ht="60" x14ac:dyDescent="0.25">
      <c r="A3121" s="224">
        <v>874</v>
      </c>
      <c r="B3121" s="224">
        <v>11621</v>
      </c>
      <c r="C3121" s="224">
        <v>2</v>
      </c>
      <c r="D3121" s="224">
        <v>4</v>
      </c>
      <c r="E3121" s="224">
        <v>189</v>
      </c>
      <c r="F3121" s="232"/>
      <c r="J3121" s="202" t="s">
        <v>2018</v>
      </c>
      <c r="L3121" s="233"/>
      <c r="M3121" s="275"/>
      <c r="N3121" s="275"/>
      <c r="O3121" s="265"/>
      <c r="P3121" s="320"/>
    </row>
    <row r="3122" spans="1:19" x14ac:dyDescent="0.25">
      <c r="F3122" s="232"/>
      <c r="L3122" s="233"/>
      <c r="M3122" s="275"/>
      <c r="N3122" s="275"/>
      <c r="O3122" s="265"/>
      <c r="P3122" s="320"/>
    </row>
    <row r="3123" spans="1:19" ht="45" x14ac:dyDescent="0.25">
      <c r="A3123" s="224">
        <v>875</v>
      </c>
      <c r="B3123" s="224">
        <v>11622</v>
      </c>
      <c r="C3123" s="224">
        <v>2</v>
      </c>
      <c r="D3123" s="224">
        <v>4</v>
      </c>
      <c r="E3123" s="224">
        <v>189</v>
      </c>
      <c r="F3123" s="232"/>
      <c r="J3123" s="202" t="s">
        <v>2019</v>
      </c>
      <c r="L3123" s="233"/>
      <c r="M3123" s="275"/>
      <c r="N3123" s="275"/>
      <c r="O3123" s="265"/>
      <c r="P3123" s="320"/>
    </row>
    <row r="3124" spans="1:19" x14ac:dyDescent="0.25">
      <c r="F3124" s="232"/>
      <c r="L3124" s="233"/>
      <c r="M3124" s="275"/>
      <c r="N3124" s="275"/>
      <c r="O3124" s="265"/>
      <c r="P3124" s="320"/>
    </row>
    <row r="3125" spans="1:19" x14ac:dyDescent="0.25">
      <c r="A3125" s="224">
        <v>876</v>
      </c>
      <c r="B3125" s="224">
        <v>11623</v>
      </c>
      <c r="C3125" s="224">
        <v>2</v>
      </c>
      <c r="D3125" s="224">
        <v>4</v>
      </c>
      <c r="E3125" s="224">
        <v>189</v>
      </c>
      <c r="F3125" s="232"/>
      <c r="G3125" s="231">
        <v>109</v>
      </c>
      <c r="J3125" s="205" t="s">
        <v>1830</v>
      </c>
      <c r="L3125" s="233"/>
      <c r="M3125" s="275"/>
      <c r="N3125" s="275"/>
      <c r="O3125" s="265"/>
      <c r="P3125" s="320"/>
    </row>
    <row r="3126" spans="1:19" x14ac:dyDescent="0.25">
      <c r="F3126" s="232"/>
      <c r="L3126" s="233"/>
      <c r="M3126" s="275"/>
      <c r="N3126" s="275"/>
      <c r="O3126" s="265"/>
      <c r="P3126" s="320"/>
    </row>
    <row r="3127" spans="1:19" ht="90" x14ac:dyDescent="0.25">
      <c r="A3127" s="224">
        <v>877</v>
      </c>
      <c r="B3127" s="224">
        <v>11624</v>
      </c>
      <c r="C3127" s="224">
        <v>2</v>
      </c>
      <c r="D3127" s="224">
        <v>4</v>
      </c>
      <c r="E3127" s="224">
        <v>189</v>
      </c>
      <c r="F3127" s="232"/>
      <c r="G3127" s="231">
        <v>109</v>
      </c>
      <c r="J3127" s="202" t="s">
        <v>2020</v>
      </c>
      <c r="L3127" s="233"/>
      <c r="M3127" s="275"/>
      <c r="N3127" s="275"/>
      <c r="O3127" s="265"/>
      <c r="P3127" s="320"/>
    </row>
    <row r="3128" spans="1:19" x14ac:dyDescent="0.25">
      <c r="F3128" s="232"/>
      <c r="L3128" s="233"/>
      <c r="M3128" s="275"/>
      <c r="N3128" s="275"/>
      <c r="O3128" s="265"/>
      <c r="P3128" s="320"/>
    </row>
    <row r="3129" spans="1:19" x14ac:dyDescent="0.25">
      <c r="A3129" s="224">
        <v>878</v>
      </c>
      <c r="B3129" s="224">
        <v>11625</v>
      </c>
      <c r="C3129" s="224">
        <v>2</v>
      </c>
      <c r="D3129" s="224">
        <v>4</v>
      </c>
      <c r="E3129" s="224">
        <v>189</v>
      </c>
      <c r="F3129" s="232"/>
      <c r="G3129" s="231">
        <v>81</v>
      </c>
      <c r="J3129" s="203" t="s">
        <v>2021</v>
      </c>
      <c r="L3129" s="233"/>
      <c r="M3129" s="275"/>
      <c r="N3129" s="275"/>
      <c r="O3129" s="265"/>
      <c r="P3129" s="320"/>
    </row>
    <row r="3130" spans="1:19" x14ac:dyDescent="0.25">
      <c r="F3130" s="232"/>
      <c r="L3130" s="233"/>
      <c r="M3130" s="275"/>
      <c r="N3130" s="275"/>
      <c r="O3130" s="265"/>
      <c r="P3130" s="320"/>
    </row>
    <row r="3131" spans="1:19" ht="45" x14ac:dyDescent="0.25">
      <c r="A3131" s="224">
        <v>879</v>
      </c>
      <c r="B3131" s="224">
        <v>11626</v>
      </c>
      <c r="C3131" s="224">
        <v>2</v>
      </c>
      <c r="D3131" s="224">
        <v>4</v>
      </c>
      <c r="E3131" s="224">
        <v>189</v>
      </c>
      <c r="F3131" s="232"/>
      <c r="J3131" s="204" t="s">
        <v>2022</v>
      </c>
      <c r="L3131" s="233"/>
      <c r="M3131" s="275"/>
      <c r="N3131" s="275"/>
      <c r="O3131" s="265"/>
      <c r="P3131" s="320"/>
    </row>
    <row r="3132" spans="1:19" x14ac:dyDescent="0.25">
      <c r="F3132" s="232"/>
      <c r="L3132" s="233"/>
      <c r="M3132" s="275"/>
      <c r="N3132" s="275"/>
      <c r="O3132" s="265"/>
      <c r="P3132" s="320"/>
    </row>
    <row r="3133" spans="1:19" ht="30" x14ac:dyDescent="0.25">
      <c r="A3133" s="224">
        <v>880</v>
      </c>
      <c r="B3133" s="224">
        <v>11627</v>
      </c>
      <c r="C3133" s="224">
        <v>2</v>
      </c>
      <c r="D3133" s="224">
        <v>4</v>
      </c>
      <c r="E3133" s="224">
        <v>189</v>
      </c>
      <c r="F3133" s="232">
        <v>1</v>
      </c>
      <c r="G3133" s="231" t="s">
        <v>2023</v>
      </c>
      <c r="J3133" s="202" t="s">
        <v>2024</v>
      </c>
      <c r="L3133" s="233" t="s">
        <v>136</v>
      </c>
      <c r="M3133" s="275">
        <v>16</v>
      </c>
      <c r="N3133" s="275"/>
      <c r="O3133" s="265"/>
      <c r="P3133" s="320"/>
      <c r="S3133" s="275"/>
    </row>
    <row r="3134" spans="1:19" x14ac:dyDescent="0.25">
      <c r="F3134" s="232"/>
      <c r="L3134" s="233"/>
      <c r="M3134" s="275"/>
      <c r="N3134" s="275"/>
      <c r="O3134" s="265"/>
      <c r="P3134" s="320"/>
    </row>
    <row r="3135" spans="1:19" x14ac:dyDescent="0.25">
      <c r="A3135" s="224">
        <v>881</v>
      </c>
      <c r="B3135" s="224">
        <v>11628</v>
      </c>
      <c r="C3135" s="224">
        <v>2</v>
      </c>
      <c r="D3135" s="224">
        <v>4</v>
      </c>
      <c r="E3135" s="224">
        <v>189</v>
      </c>
      <c r="F3135" s="232">
        <v>2</v>
      </c>
      <c r="G3135" s="231" t="s">
        <v>2025</v>
      </c>
      <c r="J3135" s="202" t="s">
        <v>2026</v>
      </c>
      <c r="L3135" s="233" t="s">
        <v>136</v>
      </c>
      <c r="M3135" s="275">
        <v>140</v>
      </c>
      <c r="N3135" s="275"/>
      <c r="O3135" s="265"/>
      <c r="P3135" s="320"/>
    </row>
    <row r="3136" spans="1:19" x14ac:dyDescent="0.25">
      <c r="F3136" s="232"/>
      <c r="L3136" s="233"/>
      <c r="M3136" s="275"/>
      <c r="N3136" s="275"/>
      <c r="O3136" s="265"/>
      <c r="P3136" s="320"/>
    </row>
    <row r="3137" spans="1:16" ht="30" x14ac:dyDescent="0.25">
      <c r="A3137" s="224">
        <v>882</v>
      </c>
      <c r="B3137" s="224">
        <v>11629</v>
      </c>
      <c r="C3137" s="224">
        <v>2</v>
      </c>
      <c r="D3137" s="224">
        <v>4</v>
      </c>
      <c r="E3137" s="224">
        <v>189</v>
      </c>
      <c r="F3137" s="232">
        <v>3</v>
      </c>
      <c r="J3137" s="202" t="s">
        <v>2027</v>
      </c>
      <c r="L3137" s="233" t="s">
        <v>136</v>
      </c>
      <c r="M3137" s="275">
        <v>225</v>
      </c>
      <c r="N3137" s="275"/>
      <c r="O3137" s="265"/>
      <c r="P3137" s="320"/>
    </row>
    <row r="3138" spans="1:16" x14ac:dyDescent="0.25">
      <c r="F3138" s="232"/>
      <c r="L3138" s="233"/>
      <c r="M3138" s="275"/>
      <c r="N3138" s="275"/>
      <c r="O3138" s="265"/>
      <c r="P3138" s="320"/>
    </row>
    <row r="3139" spans="1:16" ht="30" x14ac:dyDescent="0.25">
      <c r="A3139" s="224">
        <v>883</v>
      </c>
      <c r="B3139" s="224">
        <v>12741</v>
      </c>
      <c r="C3139" s="224">
        <v>2</v>
      </c>
      <c r="D3139" s="224">
        <v>4</v>
      </c>
      <c r="E3139" s="224">
        <v>189</v>
      </c>
      <c r="F3139" s="232">
        <v>4</v>
      </c>
      <c r="J3139" s="202" t="s">
        <v>2028</v>
      </c>
      <c r="L3139" s="233" t="s">
        <v>136</v>
      </c>
      <c r="M3139" s="275">
        <v>132</v>
      </c>
      <c r="N3139" s="275"/>
      <c r="O3139" s="265"/>
      <c r="P3139" s="320"/>
    </row>
    <row r="3140" spans="1:16" x14ac:dyDescent="0.25">
      <c r="F3140" s="232"/>
      <c r="L3140" s="233"/>
      <c r="M3140" s="275"/>
      <c r="N3140" s="275"/>
      <c r="O3140" s="265"/>
      <c r="P3140" s="320"/>
    </row>
    <row r="3141" spans="1:16" ht="30" x14ac:dyDescent="0.25">
      <c r="A3141" s="224">
        <v>884</v>
      </c>
      <c r="B3141" s="224">
        <v>12068</v>
      </c>
      <c r="C3141" s="224">
        <v>2</v>
      </c>
      <c r="D3141" s="224">
        <v>4</v>
      </c>
      <c r="E3141" s="224">
        <v>189</v>
      </c>
      <c r="F3141" s="232"/>
      <c r="J3141" s="204" t="s">
        <v>2029</v>
      </c>
      <c r="L3141" s="233"/>
      <c r="M3141" s="275"/>
      <c r="N3141" s="275"/>
      <c r="O3141" s="265"/>
      <c r="P3141" s="320"/>
    </row>
    <row r="3142" spans="1:16" x14ac:dyDescent="0.25">
      <c r="F3142" s="232"/>
      <c r="L3142" s="233"/>
      <c r="M3142" s="275"/>
      <c r="N3142" s="275"/>
      <c r="O3142" s="265"/>
      <c r="P3142" s="320"/>
    </row>
    <row r="3143" spans="1:16" x14ac:dyDescent="0.25">
      <c r="A3143" s="224">
        <v>885</v>
      </c>
      <c r="B3143" s="224">
        <v>11635</v>
      </c>
      <c r="C3143" s="224">
        <v>2</v>
      </c>
      <c r="D3143" s="224">
        <v>4</v>
      </c>
      <c r="E3143" s="224">
        <v>189</v>
      </c>
      <c r="F3143" s="232">
        <v>5</v>
      </c>
      <c r="G3143" s="231" t="s">
        <v>2030</v>
      </c>
      <c r="J3143" s="202" t="s">
        <v>1836</v>
      </c>
      <c r="L3143" s="233" t="s">
        <v>75</v>
      </c>
      <c r="M3143" s="275">
        <v>32</v>
      </c>
      <c r="N3143" s="275"/>
      <c r="O3143" s="265"/>
      <c r="P3143" s="320"/>
    </row>
    <row r="3144" spans="1:16" x14ac:dyDescent="0.25">
      <c r="F3144" s="232"/>
      <c r="L3144" s="233"/>
      <c r="M3144" s="275"/>
      <c r="N3144" s="275"/>
      <c r="O3144" s="265"/>
      <c r="P3144" s="320"/>
    </row>
    <row r="3145" spans="1:16" x14ac:dyDescent="0.25">
      <c r="A3145" s="224">
        <v>886</v>
      </c>
      <c r="B3145" s="224">
        <v>11636</v>
      </c>
      <c r="C3145" s="224">
        <v>2</v>
      </c>
      <c r="D3145" s="224">
        <v>4</v>
      </c>
      <c r="E3145" s="224">
        <v>189</v>
      </c>
      <c r="F3145" s="232">
        <v>6</v>
      </c>
      <c r="J3145" s="202" t="s">
        <v>2031</v>
      </c>
      <c r="L3145" s="233" t="s">
        <v>75</v>
      </c>
      <c r="M3145" s="275">
        <v>6</v>
      </c>
      <c r="N3145" s="275"/>
      <c r="O3145" s="265"/>
      <c r="P3145" s="320"/>
    </row>
    <row r="3146" spans="1:16" x14ac:dyDescent="0.25">
      <c r="F3146" s="232"/>
      <c r="L3146" s="233"/>
      <c r="M3146" s="275"/>
      <c r="N3146" s="275"/>
      <c r="O3146" s="265"/>
      <c r="P3146" s="320"/>
    </row>
    <row r="3147" spans="1:16" x14ac:dyDescent="0.25">
      <c r="A3147" s="224">
        <v>887</v>
      </c>
      <c r="B3147" s="224">
        <v>11637</v>
      </c>
      <c r="C3147" s="224">
        <v>2</v>
      </c>
      <c r="D3147" s="224">
        <v>4</v>
      </c>
      <c r="E3147" s="224">
        <v>189</v>
      </c>
      <c r="F3147" s="232">
        <v>7</v>
      </c>
      <c r="G3147" s="231" t="s">
        <v>2032</v>
      </c>
      <c r="J3147" s="202" t="s">
        <v>1870</v>
      </c>
      <c r="L3147" s="233" t="s">
        <v>75</v>
      </c>
      <c r="M3147" s="275">
        <v>18</v>
      </c>
      <c r="N3147" s="275"/>
      <c r="O3147" s="265"/>
      <c r="P3147" s="320"/>
    </row>
    <row r="3148" spans="1:16" x14ac:dyDescent="0.25">
      <c r="F3148" s="232"/>
      <c r="L3148" s="233"/>
      <c r="M3148" s="275"/>
      <c r="N3148" s="275"/>
      <c r="O3148" s="265"/>
      <c r="P3148" s="320"/>
    </row>
    <row r="3149" spans="1:16" x14ac:dyDescent="0.25">
      <c r="F3149" s="232"/>
      <c r="L3149" s="233"/>
      <c r="M3149" s="275"/>
      <c r="N3149" s="275"/>
      <c r="O3149" s="265"/>
      <c r="P3149" s="320"/>
    </row>
    <row r="3150" spans="1:16" x14ac:dyDescent="0.25">
      <c r="F3150" s="232"/>
      <c r="L3150" s="233"/>
      <c r="M3150" s="275"/>
      <c r="N3150" s="275"/>
      <c r="O3150" s="265"/>
      <c r="P3150" s="320"/>
    </row>
    <row r="3151" spans="1:16" x14ac:dyDescent="0.25">
      <c r="F3151" s="232"/>
      <c r="L3151" s="233"/>
      <c r="M3151" s="275"/>
      <c r="N3151" s="275"/>
      <c r="O3151" s="265"/>
      <c r="P3151" s="320"/>
    </row>
    <row r="3152" spans="1:16" x14ac:dyDescent="0.25">
      <c r="F3152" s="232"/>
      <c r="L3152" s="244"/>
      <c r="M3152" s="305"/>
      <c r="N3152" s="305"/>
      <c r="O3152" s="266"/>
      <c r="P3152" s="320"/>
    </row>
    <row r="3153" spans="1:19" s="242" customFormat="1" x14ac:dyDescent="0.25">
      <c r="A3153" s="236"/>
      <c r="B3153" s="236"/>
      <c r="C3153" s="236"/>
      <c r="D3153" s="236"/>
      <c r="E3153" s="236"/>
      <c r="F3153" s="237"/>
      <c r="G3153" s="238"/>
      <c r="H3153" s="238"/>
      <c r="I3153" s="238"/>
      <c r="J3153" s="211" t="s">
        <v>2132</v>
      </c>
      <c r="K3153" s="239"/>
      <c r="L3153" s="228"/>
      <c r="M3153" s="314"/>
      <c r="N3153" s="300"/>
      <c r="O3153" s="240"/>
      <c r="P3153" s="322"/>
    </row>
    <row r="3154" spans="1:19" s="242" customFormat="1" x14ac:dyDescent="0.25">
      <c r="A3154" s="236"/>
      <c r="B3154" s="236"/>
      <c r="C3154" s="236"/>
      <c r="D3154" s="236"/>
      <c r="E3154" s="236"/>
      <c r="F3154" s="247"/>
      <c r="J3154" s="207"/>
      <c r="L3154" s="248"/>
      <c r="M3154" s="302"/>
      <c r="N3154" s="302"/>
      <c r="O3154" s="241"/>
      <c r="P3154" s="322"/>
    </row>
    <row r="3155" spans="1:19" s="242" customFormat="1" x14ac:dyDescent="0.25">
      <c r="A3155" s="236"/>
      <c r="B3155" s="236"/>
      <c r="C3155" s="236"/>
      <c r="D3155" s="236"/>
      <c r="E3155" s="236"/>
      <c r="F3155" s="247"/>
      <c r="J3155" s="207"/>
      <c r="L3155" s="248"/>
      <c r="M3155" s="302"/>
      <c r="N3155" s="302"/>
      <c r="O3155" s="241"/>
      <c r="P3155" s="322"/>
    </row>
    <row r="3156" spans="1:19" x14ac:dyDescent="0.25">
      <c r="F3156" s="225"/>
      <c r="G3156" s="226"/>
      <c r="H3156" s="226"/>
      <c r="I3156" s="227"/>
      <c r="J3156" s="206"/>
      <c r="K3156" s="226"/>
      <c r="L3156" s="228"/>
      <c r="M3156" s="314"/>
      <c r="N3156" s="300"/>
      <c r="O3156" s="229"/>
      <c r="P3156" s="320"/>
    </row>
    <row r="3157" spans="1:19" x14ac:dyDescent="0.25">
      <c r="A3157" s="224">
        <v>888</v>
      </c>
      <c r="B3157" s="224">
        <v>12080</v>
      </c>
      <c r="C3157" s="224">
        <v>2</v>
      </c>
      <c r="D3157" s="224">
        <v>4</v>
      </c>
      <c r="E3157" s="224">
        <v>190</v>
      </c>
      <c r="F3157" s="278"/>
      <c r="J3157" s="204" t="s">
        <v>2033</v>
      </c>
      <c r="L3157" s="260"/>
      <c r="M3157" s="306"/>
      <c r="N3157" s="306"/>
      <c r="O3157" s="274"/>
      <c r="P3157" s="320"/>
    </row>
    <row r="3158" spans="1:19" x14ac:dyDescent="0.25">
      <c r="F3158" s="232"/>
      <c r="L3158" s="233"/>
      <c r="M3158" s="275"/>
      <c r="N3158" s="275"/>
      <c r="O3158" s="265"/>
      <c r="P3158" s="320"/>
    </row>
    <row r="3159" spans="1:19" ht="30" x14ac:dyDescent="0.25">
      <c r="A3159" s="224">
        <v>889</v>
      </c>
      <c r="B3159" s="224">
        <v>12081</v>
      </c>
      <c r="C3159" s="224">
        <v>2</v>
      </c>
      <c r="D3159" s="224">
        <v>4</v>
      </c>
      <c r="E3159" s="224">
        <v>190</v>
      </c>
      <c r="F3159" s="232">
        <v>8</v>
      </c>
      <c r="J3159" s="202" t="s">
        <v>2034</v>
      </c>
      <c r="L3159" s="233" t="s">
        <v>75</v>
      </c>
      <c r="M3159" s="275">
        <v>1</v>
      </c>
      <c r="N3159" s="275"/>
      <c r="O3159" s="265"/>
      <c r="P3159" s="320"/>
      <c r="S3159" s="275"/>
    </row>
    <row r="3160" spans="1:19" x14ac:dyDescent="0.25">
      <c r="F3160" s="232"/>
      <c r="L3160" s="233"/>
      <c r="M3160" s="275"/>
      <c r="N3160" s="275"/>
      <c r="O3160" s="265"/>
      <c r="P3160" s="320"/>
    </row>
    <row r="3161" spans="1:19" ht="45" x14ac:dyDescent="0.25">
      <c r="A3161" s="224">
        <v>890</v>
      </c>
      <c r="B3161" s="224">
        <v>12742</v>
      </c>
      <c r="C3161" s="224">
        <v>2</v>
      </c>
      <c r="D3161" s="224">
        <v>4</v>
      </c>
      <c r="E3161" s="224">
        <v>190</v>
      </c>
      <c r="F3161" s="232"/>
      <c r="J3161" s="204" t="s">
        <v>2035</v>
      </c>
      <c r="L3161" s="233"/>
      <c r="M3161" s="275"/>
      <c r="N3161" s="275"/>
      <c r="O3161" s="265"/>
      <c r="P3161" s="320"/>
    </row>
    <row r="3162" spans="1:19" x14ac:dyDescent="0.25">
      <c r="F3162" s="232"/>
      <c r="L3162" s="233"/>
      <c r="M3162" s="275"/>
      <c r="N3162" s="275"/>
      <c r="O3162" s="265"/>
      <c r="P3162" s="320"/>
    </row>
    <row r="3163" spans="1:19" ht="30" x14ac:dyDescent="0.25">
      <c r="A3163" s="224">
        <v>891</v>
      </c>
      <c r="B3163" s="224">
        <v>12743</v>
      </c>
      <c r="C3163" s="224">
        <v>2</v>
      </c>
      <c r="D3163" s="224">
        <v>4</v>
      </c>
      <c r="E3163" s="224">
        <v>190</v>
      </c>
      <c r="F3163" s="232">
        <v>9</v>
      </c>
      <c r="J3163" s="202" t="s">
        <v>2036</v>
      </c>
      <c r="L3163" s="233" t="s">
        <v>75</v>
      </c>
      <c r="M3163" s="275">
        <v>3</v>
      </c>
      <c r="N3163" s="275"/>
      <c r="O3163" s="265"/>
      <c r="P3163" s="320"/>
    </row>
    <row r="3164" spans="1:19" x14ac:dyDescent="0.25">
      <c r="F3164" s="232"/>
      <c r="L3164" s="233"/>
      <c r="M3164" s="275"/>
      <c r="N3164" s="275"/>
      <c r="O3164" s="265"/>
      <c r="P3164" s="320"/>
    </row>
    <row r="3165" spans="1:19" ht="30" x14ac:dyDescent="0.25">
      <c r="A3165" s="224">
        <v>892</v>
      </c>
      <c r="B3165" s="224">
        <v>12744</v>
      </c>
      <c r="C3165" s="224">
        <v>2</v>
      </c>
      <c r="D3165" s="224">
        <v>4</v>
      </c>
      <c r="E3165" s="224">
        <v>190</v>
      </c>
      <c r="F3165" s="232">
        <v>10</v>
      </c>
      <c r="J3165" s="202" t="s">
        <v>2037</v>
      </c>
      <c r="L3165" s="233" t="s">
        <v>75</v>
      </c>
      <c r="M3165" s="275">
        <v>7</v>
      </c>
      <c r="N3165" s="275"/>
      <c r="O3165" s="265"/>
      <c r="P3165" s="320"/>
    </row>
    <row r="3166" spans="1:19" x14ac:dyDescent="0.25">
      <c r="F3166" s="232"/>
      <c r="L3166" s="233"/>
      <c r="M3166" s="275"/>
      <c r="N3166" s="275"/>
      <c r="O3166" s="265"/>
      <c r="P3166" s="320"/>
    </row>
    <row r="3167" spans="1:19" ht="30" x14ac:dyDescent="0.25">
      <c r="A3167" s="224">
        <v>893</v>
      </c>
      <c r="B3167" s="224">
        <v>12745</v>
      </c>
      <c r="C3167" s="224">
        <v>2</v>
      </c>
      <c r="D3167" s="224">
        <v>4</v>
      </c>
      <c r="E3167" s="224">
        <v>190</v>
      </c>
      <c r="F3167" s="232">
        <v>11</v>
      </c>
      <c r="J3167" s="202" t="s">
        <v>2038</v>
      </c>
      <c r="L3167" s="233" t="s">
        <v>75</v>
      </c>
      <c r="M3167" s="275">
        <v>3</v>
      </c>
      <c r="N3167" s="275"/>
      <c r="O3167" s="265"/>
      <c r="P3167" s="320"/>
    </row>
    <row r="3168" spans="1:19" x14ac:dyDescent="0.25">
      <c r="F3168" s="232"/>
      <c r="L3168" s="233"/>
      <c r="M3168" s="275"/>
      <c r="N3168" s="275"/>
      <c r="O3168" s="265"/>
      <c r="P3168" s="320"/>
    </row>
    <row r="3169" spans="1:16" x14ac:dyDescent="0.25">
      <c r="A3169" s="224">
        <v>894</v>
      </c>
      <c r="B3169" s="224">
        <v>12746</v>
      </c>
      <c r="C3169" s="224">
        <v>2</v>
      </c>
      <c r="D3169" s="224">
        <v>4</v>
      </c>
      <c r="E3169" s="224">
        <v>190</v>
      </c>
      <c r="F3169" s="232"/>
      <c r="J3169" s="204" t="s">
        <v>2039</v>
      </c>
      <c r="L3169" s="233"/>
      <c r="M3169" s="275"/>
      <c r="N3169" s="275"/>
      <c r="O3169" s="265"/>
      <c r="P3169" s="320"/>
    </row>
    <row r="3170" spans="1:16" x14ac:dyDescent="0.25">
      <c r="F3170" s="232"/>
      <c r="L3170" s="233"/>
      <c r="M3170" s="275"/>
      <c r="N3170" s="275"/>
      <c r="O3170" s="265"/>
      <c r="P3170" s="320"/>
    </row>
    <row r="3171" spans="1:16" x14ac:dyDescent="0.25">
      <c r="A3171" s="224">
        <v>895</v>
      </c>
      <c r="B3171" s="224">
        <v>12747</v>
      </c>
      <c r="C3171" s="224">
        <v>2</v>
      </c>
      <c r="D3171" s="224">
        <v>4</v>
      </c>
      <c r="E3171" s="224">
        <v>190</v>
      </c>
      <c r="F3171" s="232">
        <v>12</v>
      </c>
      <c r="J3171" s="202" t="s">
        <v>2040</v>
      </c>
      <c r="L3171" s="233" t="s">
        <v>136</v>
      </c>
      <c r="M3171" s="275">
        <v>19</v>
      </c>
      <c r="N3171" s="275"/>
      <c r="O3171" s="265"/>
      <c r="P3171" s="320"/>
    </row>
    <row r="3172" spans="1:16" x14ac:dyDescent="0.25">
      <c r="F3172" s="232"/>
      <c r="L3172" s="233"/>
      <c r="M3172" s="275"/>
      <c r="N3172" s="275"/>
      <c r="O3172" s="265"/>
      <c r="P3172" s="320"/>
    </row>
    <row r="3173" spans="1:16" x14ac:dyDescent="0.25">
      <c r="A3173" s="224">
        <v>896</v>
      </c>
      <c r="B3173" s="224">
        <v>12748</v>
      </c>
      <c r="C3173" s="224">
        <v>2</v>
      </c>
      <c r="D3173" s="224">
        <v>4</v>
      </c>
      <c r="E3173" s="224">
        <v>190</v>
      </c>
      <c r="F3173" s="232"/>
      <c r="J3173" s="204" t="s">
        <v>2041</v>
      </c>
      <c r="L3173" s="233"/>
      <c r="M3173" s="275"/>
      <c r="N3173" s="275"/>
      <c r="O3173" s="265"/>
      <c r="P3173" s="320"/>
    </row>
    <row r="3174" spans="1:16" x14ac:dyDescent="0.25">
      <c r="F3174" s="232"/>
      <c r="L3174" s="233"/>
      <c r="M3174" s="275"/>
      <c r="N3174" s="275"/>
      <c r="O3174" s="265"/>
      <c r="P3174" s="320"/>
    </row>
    <row r="3175" spans="1:16" x14ac:dyDescent="0.25">
      <c r="A3175" s="224">
        <v>897</v>
      </c>
      <c r="B3175" s="224">
        <v>12749</v>
      </c>
      <c r="C3175" s="224">
        <v>2</v>
      </c>
      <c r="D3175" s="224">
        <v>4</v>
      </c>
      <c r="E3175" s="224">
        <v>190</v>
      </c>
      <c r="F3175" s="232">
        <v>13</v>
      </c>
      <c r="J3175" s="202" t="s">
        <v>2042</v>
      </c>
      <c r="L3175" s="233" t="s">
        <v>75</v>
      </c>
      <c r="M3175" s="275">
        <v>7</v>
      </c>
      <c r="N3175" s="275"/>
      <c r="O3175" s="265"/>
      <c r="P3175" s="320"/>
    </row>
    <row r="3176" spans="1:16" x14ac:dyDescent="0.25">
      <c r="F3176" s="232"/>
      <c r="L3176" s="233"/>
      <c r="M3176" s="275"/>
      <c r="N3176" s="275"/>
      <c r="O3176" s="265"/>
      <c r="P3176" s="320"/>
    </row>
    <row r="3177" spans="1:16" x14ac:dyDescent="0.25">
      <c r="A3177" s="224">
        <v>898</v>
      </c>
      <c r="B3177" s="224">
        <v>12750</v>
      </c>
      <c r="C3177" s="224">
        <v>2</v>
      </c>
      <c r="D3177" s="224">
        <v>4</v>
      </c>
      <c r="E3177" s="224">
        <v>190</v>
      </c>
      <c r="F3177" s="232">
        <v>14</v>
      </c>
      <c r="J3177" s="202" t="s">
        <v>2043</v>
      </c>
      <c r="L3177" s="233" t="s">
        <v>75</v>
      </c>
      <c r="M3177" s="275">
        <v>2</v>
      </c>
      <c r="N3177" s="275"/>
      <c r="O3177" s="265"/>
      <c r="P3177" s="320"/>
    </row>
    <row r="3178" spans="1:16" x14ac:dyDescent="0.25">
      <c r="F3178" s="232"/>
      <c r="L3178" s="233"/>
      <c r="M3178" s="275"/>
      <c r="N3178" s="275"/>
      <c r="O3178" s="265"/>
      <c r="P3178" s="320"/>
    </row>
    <row r="3179" spans="1:16" x14ac:dyDescent="0.25">
      <c r="A3179" s="224">
        <v>899</v>
      </c>
      <c r="B3179" s="224">
        <v>12751</v>
      </c>
      <c r="C3179" s="224">
        <v>2</v>
      </c>
      <c r="D3179" s="224">
        <v>4</v>
      </c>
      <c r="E3179" s="224">
        <v>190</v>
      </c>
      <c r="F3179" s="232"/>
      <c r="J3179" s="204" t="s">
        <v>2044</v>
      </c>
      <c r="L3179" s="233"/>
      <c r="M3179" s="275"/>
      <c r="N3179" s="275"/>
      <c r="O3179" s="265"/>
      <c r="P3179" s="320"/>
    </row>
    <row r="3180" spans="1:16" x14ac:dyDescent="0.25">
      <c r="F3180" s="232"/>
      <c r="L3180" s="233"/>
      <c r="M3180" s="275"/>
      <c r="N3180" s="275"/>
      <c r="O3180" s="265"/>
      <c r="P3180" s="320"/>
    </row>
    <row r="3181" spans="1:16" x14ac:dyDescent="0.25">
      <c r="A3181" s="224">
        <v>900</v>
      </c>
      <c r="B3181" s="224">
        <v>12752</v>
      </c>
      <c r="C3181" s="224">
        <v>2</v>
      </c>
      <c r="D3181" s="224">
        <v>4</v>
      </c>
      <c r="E3181" s="224">
        <v>190</v>
      </c>
      <c r="F3181" s="232">
        <v>15</v>
      </c>
      <c r="J3181" s="202" t="s">
        <v>2045</v>
      </c>
      <c r="L3181" s="233" t="s">
        <v>75</v>
      </c>
      <c r="M3181" s="275">
        <v>10</v>
      </c>
      <c r="N3181" s="275"/>
      <c r="O3181" s="265"/>
      <c r="P3181" s="320"/>
    </row>
    <row r="3182" spans="1:16" x14ac:dyDescent="0.25">
      <c r="F3182" s="232"/>
      <c r="L3182" s="233"/>
      <c r="M3182" s="275"/>
      <c r="N3182" s="275"/>
      <c r="O3182" s="265"/>
      <c r="P3182" s="320"/>
    </row>
    <row r="3183" spans="1:16" ht="30" x14ac:dyDescent="0.25">
      <c r="A3183" s="224">
        <v>901</v>
      </c>
      <c r="B3183" s="224">
        <v>12753</v>
      </c>
      <c r="C3183" s="224">
        <v>2</v>
      </c>
      <c r="D3183" s="224">
        <v>4</v>
      </c>
      <c r="E3183" s="224">
        <v>190</v>
      </c>
      <c r="F3183" s="232">
        <v>16</v>
      </c>
      <c r="J3183" s="202" t="s">
        <v>2046</v>
      </c>
      <c r="L3183" s="233" t="s">
        <v>75</v>
      </c>
      <c r="M3183" s="275">
        <v>3</v>
      </c>
      <c r="N3183" s="275"/>
      <c r="O3183" s="265"/>
      <c r="P3183" s="320"/>
    </row>
    <row r="3184" spans="1:16" x14ac:dyDescent="0.25">
      <c r="F3184" s="232"/>
      <c r="L3184" s="233"/>
      <c r="M3184" s="275"/>
      <c r="N3184" s="275"/>
      <c r="O3184" s="265"/>
      <c r="P3184" s="320"/>
    </row>
    <row r="3185" spans="1:16" x14ac:dyDescent="0.25">
      <c r="A3185" s="224">
        <v>902</v>
      </c>
      <c r="B3185" s="224">
        <v>11653</v>
      </c>
      <c r="C3185" s="224">
        <v>2</v>
      </c>
      <c r="D3185" s="224">
        <v>4</v>
      </c>
      <c r="E3185" s="224">
        <v>190</v>
      </c>
      <c r="F3185" s="232"/>
      <c r="G3185" s="231">
        <v>81</v>
      </c>
      <c r="J3185" s="204" t="s">
        <v>1401</v>
      </c>
      <c r="L3185" s="233"/>
      <c r="M3185" s="275"/>
      <c r="N3185" s="275"/>
      <c r="O3185" s="265"/>
      <c r="P3185" s="320"/>
    </row>
    <row r="3186" spans="1:16" x14ac:dyDescent="0.25">
      <c r="F3186" s="232"/>
      <c r="L3186" s="233"/>
      <c r="M3186" s="275"/>
      <c r="N3186" s="275"/>
      <c r="O3186" s="265"/>
      <c r="P3186" s="320"/>
    </row>
    <row r="3187" spans="1:16" ht="30" x14ac:dyDescent="0.25">
      <c r="A3187" s="224">
        <v>903</v>
      </c>
      <c r="B3187" s="224">
        <v>11654</v>
      </c>
      <c r="C3187" s="224">
        <v>2</v>
      </c>
      <c r="D3187" s="224">
        <v>4</v>
      </c>
      <c r="E3187" s="224">
        <v>190</v>
      </c>
      <c r="F3187" s="232">
        <v>17</v>
      </c>
      <c r="G3187" s="231" t="s">
        <v>2047</v>
      </c>
      <c r="J3187" s="202" t="s">
        <v>2048</v>
      </c>
      <c r="L3187" s="233" t="s">
        <v>15</v>
      </c>
      <c r="M3187" s="275">
        <v>50</v>
      </c>
      <c r="N3187" s="275"/>
      <c r="O3187" s="265"/>
      <c r="P3187" s="320"/>
    </row>
    <row r="3188" spans="1:16" x14ac:dyDescent="0.25">
      <c r="F3188" s="232"/>
      <c r="L3188" s="233"/>
      <c r="M3188" s="275"/>
      <c r="N3188" s="275"/>
      <c r="O3188" s="265"/>
      <c r="P3188" s="320"/>
    </row>
    <row r="3189" spans="1:16" ht="30" x14ac:dyDescent="0.25">
      <c r="A3189" s="224">
        <v>904</v>
      </c>
      <c r="B3189" s="224">
        <v>11655</v>
      </c>
      <c r="C3189" s="224">
        <v>2</v>
      </c>
      <c r="D3189" s="224">
        <v>4</v>
      </c>
      <c r="E3189" s="224">
        <v>190</v>
      </c>
      <c r="F3189" s="232">
        <v>18</v>
      </c>
      <c r="G3189" s="231" t="s">
        <v>2049</v>
      </c>
      <c r="J3189" s="202" t="s">
        <v>2050</v>
      </c>
      <c r="L3189" s="233" t="s">
        <v>15</v>
      </c>
      <c r="M3189" s="275">
        <v>25</v>
      </c>
      <c r="N3189" s="275"/>
      <c r="O3189" s="265"/>
      <c r="P3189" s="320"/>
    </row>
    <row r="3190" spans="1:16" x14ac:dyDescent="0.25">
      <c r="F3190" s="232"/>
      <c r="L3190" s="233"/>
      <c r="M3190" s="275"/>
      <c r="N3190" s="275"/>
      <c r="O3190" s="265"/>
      <c r="P3190" s="320"/>
    </row>
    <row r="3191" spans="1:16" x14ac:dyDescent="0.25">
      <c r="A3191" s="224">
        <v>905</v>
      </c>
      <c r="B3191" s="224">
        <v>12077</v>
      </c>
      <c r="C3191" s="224">
        <v>2</v>
      </c>
      <c r="D3191" s="224">
        <v>4</v>
      </c>
      <c r="E3191" s="224">
        <v>190</v>
      </c>
      <c r="F3191" s="232">
        <v>19</v>
      </c>
      <c r="J3191" s="202" t="s">
        <v>2051</v>
      </c>
      <c r="L3191" s="233" t="s">
        <v>136</v>
      </c>
      <c r="M3191" s="275">
        <v>45</v>
      </c>
      <c r="N3191" s="275"/>
      <c r="O3191" s="265"/>
      <c r="P3191" s="320"/>
    </row>
    <row r="3192" spans="1:16" x14ac:dyDescent="0.25">
      <c r="F3192" s="232"/>
      <c r="L3192" s="233"/>
      <c r="M3192" s="275"/>
      <c r="N3192" s="275"/>
      <c r="O3192" s="265"/>
      <c r="P3192" s="320"/>
    </row>
    <row r="3193" spans="1:16" x14ac:dyDescent="0.25">
      <c r="A3193" s="224">
        <v>906</v>
      </c>
      <c r="B3193" s="224">
        <v>12079</v>
      </c>
      <c r="C3193" s="224">
        <v>2</v>
      </c>
      <c r="D3193" s="224">
        <v>4</v>
      </c>
      <c r="E3193" s="224">
        <v>190</v>
      </c>
      <c r="F3193" s="232">
        <v>20</v>
      </c>
      <c r="J3193" s="202" t="s">
        <v>2052</v>
      </c>
      <c r="L3193" s="233" t="s">
        <v>75</v>
      </c>
      <c r="M3193" s="275">
        <v>4</v>
      </c>
      <c r="N3193" s="275"/>
      <c r="O3193" s="265"/>
      <c r="P3193" s="320"/>
    </row>
    <row r="3194" spans="1:16" x14ac:dyDescent="0.25">
      <c r="F3194" s="232"/>
      <c r="L3194" s="233"/>
      <c r="M3194" s="275"/>
      <c r="N3194" s="275"/>
      <c r="O3194" s="265"/>
      <c r="P3194" s="320"/>
    </row>
    <row r="3195" spans="1:16" ht="30" x14ac:dyDescent="0.25">
      <c r="A3195" s="224">
        <v>907</v>
      </c>
      <c r="B3195" s="224">
        <v>12076</v>
      </c>
      <c r="C3195" s="224">
        <v>2</v>
      </c>
      <c r="D3195" s="224">
        <v>4</v>
      </c>
      <c r="E3195" s="224">
        <v>191</v>
      </c>
      <c r="F3195" s="232">
        <v>21</v>
      </c>
      <c r="J3195" s="202" t="s">
        <v>2053</v>
      </c>
      <c r="L3195" s="233" t="s">
        <v>75</v>
      </c>
      <c r="M3195" s="275">
        <v>18</v>
      </c>
      <c r="N3195" s="275"/>
      <c r="O3195" s="265"/>
      <c r="P3195" s="320"/>
    </row>
    <row r="3196" spans="1:16" x14ac:dyDescent="0.25">
      <c r="F3196" s="232"/>
      <c r="L3196" s="233"/>
      <c r="M3196" s="275"/>
      <c r="N3196" s="275"/>
      <c r="O3196" s="265"/>
      <c r="P3196" s="320"/>
    </row>
    <row r="3197" spans="1:16" ht="30" x14ac:dyDescent="0.25">
      <c r="A3197" s="224">
        <v>908</v>
      </c>
      <c r="B3197" s="224">
        <v>11659</v>
      </c>
      <c r="C3197" s="224">
        <v>2</v>
      </c>
      <c r="D3197" s="224">
        <v>4</v>
      </c>
      <c r="E3197" s="224">
        <v>191</v>
      </c>
      <c r="F3197" s="232">
        <v>22</v>
      </c>
      <c r="G3197" s="231" t="s">
        <v>2054</v>
      </c>
      <c r="J3197" s="202" t="s">
        <v>2055</v>
      </c>
      <c r="L3197" s="233" t="s">
        <v>75</v>
      </c>
      <c r="M3197" s="275">
        <v>18</v>
      </c>
      <c r="N3197" s="275"/>
      <c r="O3197" s="265"/>
      <c r="P3197" s="320"/>
    </row>
    <row r="3198" spans="1:16" x14ac:dyDescent="0.25">
      <c r="F3198" s="232"/>
      <c r="L3198" s="244"/>
      <c r="M3198" s="305"/>
      <c r="N3198" s="305"/>
      <c r="O3198" s="266"/>
      <c r="P3198" s="320"/>
    </row>
    <row r="3199" spans="1:16" s="242" customFormat="1" x14ac:dyDescent="0.25">
      <c r="A3199" s="236"/>
      <c r="B3199" s="236"/>
      <c r="C3199" s="236"/>
      <c r="D3199" s="236"/>
      <c r="E3199" s="236"/>
      <c r="F3199" s="237"/>
      <c r="G3199" s="238"/>
      <c r="H3199" s="238"/>
      <c r="I3199" s="238"/>
      <c r="J3199" s="211" t="s">
        <v>2132</v>
      </c>
      <c r="K3199" s="239"/>
      <c r="L3199" s="228"/>
      <c r="M3199" s="314"/>
      <c r="N3199" s="300"/>
      <c r="O3199" s="240"/>
      <c r="P3199" s="322"/>
    </row>
    <row r="3200" spans="1:16" s="242" customFormat="1" x14ac:dyDescent="0.25">
      <c r="A3200" s="236"/>
      <c r="B3200" s="236"/>
      <c r="C3200" s="236"/>
      <c r="D3200" s="236"/>
      <c r="E3200" s="236"/>
      <c r="F3200" s="247"/>
      <c r="J3200" s="207"/>
      <c r="L3200" s="248"/>
      <c r="M3200" s="302"/>
      <c r="N3200" s="302"/>
      <c r="O3200" s="241"/>
      <c r="P3200" s="322"/>
    </row>
    <row r="3201" spans="1:19" s="242" customFormat="1" x14ac:dyDescent="0.25">
      <c r="A3201" s="236"/>
      <c r="B3201" s="236"/>
      <c r="C3201" s="236"/>
      <c r="D3201" s="236"/>
      <c r="E3201" s="236"/>
      <c r="F3201" s="247"/>
      <c r="J3201" s="207"/>
      <c r="L3201" s="248"/>
      <c r="M3201" s="302"/>
      <c r="N3201" s="302"/>
      <c r="O3201" s="241"/>
      <c r="P3201" s="322"/>
    </row>
    <row r="3202" spans="1:19" x14ac:dyDescent="0.25">
      <c r="F3202" s="225"/>
      <c r="G3202" s="226"/>
      <c r="H3202" s="226"/>
      <c r="I3202" s="227"/>
      <c r="J3202" s="206"/>
      <c r="K3202" s="226"/>
      <c r="L3202" s="228"/>
      <c r="M3202" s="314"/>
      <c r="N3202" s="300"/>
      <c r="O3202" s="229"/>
      <c r="P3202" s="320"/>
    </row>
    <row r="3203" spans="1:19" ht="45" x14ac:dyDescent="0.25">
      <c r="A3203" s="224">
        <v>909</v>
      </c>
      <c r="B3203" s="224">
        <v>12073</v>
      </c>
      <c r="C3203" s="224">
        <v>2</v>
      </c>
      <c r="D3203" s="224">
        <v>4</v>
      </c>
      <c r="E3203" s="224">
        <v>191</v>
      </c>
      <c r="F3203" s="232">
        <v>23</v>
      </c>
      <c r="J3203" s="202" t="s">
        <v>2056</v>
      </c>
      <c r="L3203" s="260" t="s">
        <v>75</v>
      </c>
      <c r="M3203" s="306">
        <v>18</v>
      </c>
      <c r="N3203" s="275"/>
      <c r="O3203" s="274"/>
      <c r="P3203" s="320"/>
    </row>
    <row r="3204" spans="1:19" x14ac:dyDescent="0.25">
      <c r="F3204" s="232"/>
      <c r="L3204" s="233"/>
      <c r="M3204" s="275"/>
      <c r="N3204" s="275"/>
      <c r="O3204" s="265"/>
      <c r="P3204" s="320"/>
    </row>
    <row r="3205" spans="1:19" ht="45" x14ac:dyDescent="0.25">
      <c r="A3205" s="224">
        <v>910</v>
      </c>
      <c r="B3205" s="224">
        <v>12754</v>
      </c>
      <c r="C3205" s="224">
        <v>2</v>
      </c>
      <c r="D3205" s="224">
        <v>4</v>
      </c>
      <c r="E3205" s="224">
        <v>191</v>
      </c>
      <c r="F3205" s="232">
        <v>24</v>
      </c>
      <c r="J3205" s="202" t="s">
        <v>2057</v>
      </c>
      <c r="L3205" s="233" t="s">
        <v>75</v>
      </c>
      <c r="M3205" s="275">
        <v>1</v>
      </c>
      <c r="N3205" s="275"/>
      <c r="O3205" s="265"/>
      <c r="P3205" s="320"/>
      <c r="S3205" s="275"/>
    </row>
    <row r="3206" spans="1:19" x14ac:dyDescent="0.25">
      <c r="F3206" s="232"/>
      <c r="L3206" s="233"/>
      <c r="M3206" s="275"/>
      <c r="N3206" s="275"/>
      <c r="O3206" s="265"/>
      <c r="P3206" s="320"/>
    </row>
    <row r="3207" spans="1:19" x14ac:dyDescent="0.25">
      <c r="A3207" s="224">
        <v>911</v>
      </c>
      <c r="B3207" s="224">
        <v>12074</v>
      </c>
      <c r="C3207" s="224">
        <v>2</v>
      </c>
      <c r="D3207" s="224">
        <v>4</v>
      </c>
      <c r="E3207" s="224">
        <v>191</v>
      </c>
      <c r="F3207" s="232"/>
      <c r="J3207" s="204" t="s">
        <v>1830</v>
      </c>
      <c r="L3207" s="233"/>
      <c r="M3207" s="275"/>
      <c r="N3207" s="275"/>
      <c r="O3207" s="265"/>
      <c r="P3207" s="320"/>
    </row>
    <row r="3208" spans="1:19" x14ac:dyDescent="0.25">
      <c r="F3208" s="232"/>
      <c r="L3208" s="233"/>
      <c r="M3208" s="275"/>
      <c r="N3208" s="275"/>
      <c r="O3208" s="265"/>
      <c r="P3208" s="320"/>
    </row>
    <row r="3209" spans="1:19" x14ac:dyDescent="0.25">
      <c r="A3209" s="224">
        <v>912</v>
      </c>
      <c r="B3209" s="224">
        <v>12075</v>
      </c>
      <c r="C3209" s="224">
        <v>2</v>
      </c>
      <c r="D3209" s="224">
        <v>4</v>
      </c>
      <c r="E3209" s="224">
        <v>191</v>
      </c>
      <c r="F3209" s="232">
        <v>25</v>
      </c>
      <c r="J3209" s="202" t="s">
        <v>2058</v>
      </c>
      <c r="L3209" s="233" t="s">
        <v>1350</v>
      </c>
      <c r="M3209" s="275">
        <v>1</v>
      </c>
      <c r="N3209" s="275"/>
      <c r="O3209" s="265"/>
      <c r="P3209" s="320"/>
    </row>
    <row r="3210" spans="1:19" x14ac:dyDescent="0.25">
      <c r="F3210" s="232"/>
      <c r="L3210" s="233"/>
      <c r="M3210" s="275"/>
      <c r="N3210" s="275"/>
      <c r="O3210" s="265"/>
      <c r="P3210" s="320"/>
    </row>
    <row r="3211" spans="1:19" x14ac:dyDescent="0.25">
      <c r="A3211" s="224">
        <v>913</v>
      </c>
      <c r="B3211" s="224">
        <v>11740</v>
      </c>
      <c r="C3211" s="224">
        <v>2</v>
      </c>
      <c r="D3211" s="224">
        <v>4</v>
      </c>
      <c r="E3211" s="224">
        <v>191</v>
      </c>
      <c r="F3211" s="232"/>
      <c r="G3211" s="231">
        <v>17</v>
      </c>
      <c r="J3211" s="203" t="s">
        <v>1874</v>
      </c>
      <c r="L3211" s="233"/>
      <c r="M3211" s="275"/>
      <c r="N3211" s="275"/>
      <c r="O3211" s="265"/>
      <c r="P3211" s="320"/>
    </row>
    <row r="3212" spans="1:19" x14ac:dyDescent="0.25">
      <c r="F3212" s="232"/>
      <c r="L3212" s="233"/>
      <c r="M3212" s="275"/>
      <c r="N3212" s="275"/>
      <c r="O3212" s="265"/>
      <c r="P3212" s="320"/>
    </row>
    <row r="3213" spans="1:19" ht="30" x14ac:dyDescent="0.25">
      <c r="A3213" s="224">
        <v>914</v>
      </c>
      <c r="B3213" s="224">
        <v>12757</v>
      </c>
      <c r="C3213" s="224">
        <v>2</v>
      </c>
      <c r="D3213" s="224">
        <v>4</v>
      </c>
      <c r="E3213" s="224">
        <v>191</v>
      </c>
      <c r="F3213" s="232"/>
      <c r="J3213" s="204" t="s">
        <v>2059</v>
      </c>
      <c r="L3213" s="233"/>
      <c r="M3213" s="275"/>
      <c r="N3213" s="275"/>
      <c r="O3213" s="265"/>
      <c r="P3213" s="320"/>
    </row>
    <row r="3214" spans="1:19" x14ac:dyDescent="0.25">
      <c r="F3214" s="232"/>
      <c r="L3214" s="233"/>
      <c r="M3214" s="275"/>
      <c r="N3214" s="275"/>
      <c r="O3214" s="265"/>
      <c r="P3214" s="320"/>
    </row>
    <row r="3215" spans="1:19" x14ac:dyDescent="0.25">
      <c r="A3215" s="224">
        <v>915</v>
      </c>
      <c r="B3215" s="224">
        <v>12758</v>
      </c>
      <c r="C3215" s="224">
        <v>2</v>
      </c>
      <c r="D3215" s="224">
        <v>4</v>
      </c>
      <c r="E3215" s="224">
        <v>191</v>
      </c>
      <c r="F3215" s="232">
        <v>26</v>
      </c>
      <c r="J3215" s="202" t="s">
        <v>2060</v>
      </c>
      <c r="L3215" s="233" t="s">
        <v>136</v>
      </c>
      <c r="M3215" s="275">
        <v>105</v>
      </c>
      <c r="N3215" s="275"/>
      <c r="O3215" s="265"/>
      <c r="P3215" s="320"/>
    </row>
    <row r="3216" spans="1:19" x14ac:dyDescent="0.25">
      <c r="F3216" s="232"/>
      <c r="L3216" s="233"/>
      <c r="M3216" s="275"/>
      <c r="N3216" s="275"/>
      <c r="O3216" s="265"/>
      <c r="P3216" s="320"/>
    </row>
    <row r="3217" spans="1:16" x14ac:dyDescent="0.25">
      <c r="A3217" s="224">
        <v>916</v>
      </c>
      <c r="B3217" s="224">
        <v>12759</v>
      </c>
      <c r="C3217" s="224">
        <v>2</v>
      </c>
      <c r="D3217" s="224">
        <v>4</v>
      </c>
      <c r="E3217" s="224">
        <v>191</v>
      </c>
      <c r="F3217" s="232">
        <v>27</v>
      </c>
      <c r="J3217" s="202" t="s">
        <v>2061</v>
      </c>
      <c r="L3217" s="233" t="s">
        <v>136</v>
      </c>
      <c r="M3217" s="275">
        <v>55</v>
      </c>
      <c r="N3217" s="275"/>
      <c r="O3217" s="265"/>
      <c r="P3217" s="320"/>
    </row>
    <row r="3218" spans="1:16" x14ac:dyDescent="0.25">
      <c r="F3218" s="232"/>
      <c r="L3218" s="233"/>
      <c r="M3218" s="275"/>
      <c r="N3218" s="275"/>
      <c r="O3218" s="265"/>
      <c r="P3218" s="320"/>
    </row>
    <row r="3219" spans="1:16" x14ac:dyDescent="0.25">
      <c r="A3219" s="224">
        <v>917</v>
      </c>
      <c r="B3219" s="224">
        <v>12760</v>
      </c>
      <c r="C3219" s="224">
        <v>2</v>
      </c>
      <c r="D3219" s="224">
        <v>4</v>
      </c>
      <c r="E3219" s="224">
        <v>191</v>
      </c>
      <c r="F3219" s="232">
        <v>28</v>
      </c>
      <c r="J3219" s="202" t="s">
        <v>2062</v>
      </c>
      <c r="L3219" s="233" t="s">
        <v>136</v>
      </c>
      <c r="M3219" s="275">
        <v>345</v>
      </c>
      <c r="N3219" s="275"/>
      <c r="O3219" s="265"/>
      <c r="P3219" s="320"/>
    </row>
    <row r="3220" spans="1:16" x14ac:dyDescent="0.25">
      <c r="F3220" s="232"/>
      <c r="L3220" s="233"/>
      <c r="M3220" s="275"/>
      <c r="N3220" s="275"/>
      <c r="O3220" s="265"/>
      <c r="P3220" s="320"/>
    </row>
    <row r="3221" spans="1:16" ht="30" x14ac:dyDescent="0.25">
      <c r="A3221" s="224">
        <v>918</v>
      </c>
      <c r="B3221" s="224">
        <v>12761</v>
      </c>
      <c r="C3221" s="224">
        <v>2</v>
      </c>
      <c r="D3221" s="224">
        <v>4</v>
      </c>
      <c r="E3221" s="224">
        <v>191</v>
      </c>
      <c r="F3221" s="232"/>
      <c r="J3221" s="204" t="s">
        <v>2063</v>
      </c>
      <c r="L3221" s="233"/>
      <c r="M3221" s="275"/>
      <c r="N3221" s="275"/>
      <c r="O3221" s="265"/>
      <c r="P3221" s="320"/>
    </row>
    <row r="3222" spans="1:16" x14ac:dyDescent="0.25">
      <c r="F3222" s="232"/>
      <c r="L3222" s="233"/>
      <c r="M3222" s="275"/>
      <c r="N3222" s="275"/>
      <c r="O3222" s="265"/>
      <c r="P3222" s="320"/>
    </row>
    <row r="3223" spans="1:16" x14ac:dyDescent="0.25">
      <c r="A3223" s="224">
        <v>919</v>
      </c>
      <c r="B3223" s="224">
        <v>12762</v>
      </c>
      <c r="C3223" s="224">
        <v>2</v>
      </c>
      <c r="D3223" s="224">
        <v>4</v>
      </c>
      <c r="E3223" s="224">
        <v>191</v>
      </c>
      <c r="F3223" s="232">
        <v>29</v>
      </c>
      <c r="J3223" s="202" t="s">
        <v>2064</v>
      </c>
      <c r="L3223" s="233" t="s">
        <v>75</v>
      </c>
      <c r="M3223" s="275">
        <v>6</v>
      </c>
      <c r="N3223" s="275"/>
      <c r="O3223" s="265"/>
      <c r="P3223" s="320"/>
    </row>
    <row r="3224" spans="1:16" x14ac:dyDescent="0.25">
      <c r="F3224" s="232"/>
      <c r="L3224" s="233"/>
      <c r="M3224" s="275"/>
      <c r="N3224" s="275"/>
      <c r="O3224" s="265"/>
      <c r="P3224" s="320"/>
    </row>
    <row r="3225" spans="1:16" x14ac:dyDescent="0.25">
      <c r="A3225" s="224">
        <v>920</v>
      </c>
      <c r="B3225" s="224">
        <v>12763</v>
      </c>
      <c r="C3225" s="224">
        <v>2</v>
      </c>
      <c r="D3225" s="224">
        <v>4</v>
      </c>
      <c r="E3225" s="224">
        <v>191</v>
      </c>
      <c r="F3225" s="232">
        <v>30</v>
      </c>
      <c r="J3225" s="202" t="s">
        <v>2065</v>
      </c>
      <c r="L3225" s="233" t="s">
        <v>75</v>
      </c>
      <c r="M3225" s="275">
        <v>4</v>
      </c>
      <c r="N3225" s="275"/>
      <c r="O3225" s="265"/>
      <c r="P3225" s="320"/>
    </row>
    <row r="3226" spans="1:16" x14ac:dyDescent="0.25">
      <c r="F3226" s="232"/>
      <c r="L3226" s="233"/>
      <c r="M3226" s="275"/>
      <c r="N3226" s="275"/>
      <c r="O3226" s="265"/>
      <c r="P3226" s="320"/>
    </row>
    <row r="3227" spans="1:16" x14ac:dyDescent="0.25">
      <c r="A3227" s="224">
        <v>921</v>
      </c>
      <c r="B3227" s="224">
        <v>12764</v>
      </c>
      <c r="C3227" s="224">
        <v>2</v>
      </c>
      <c r="D3227" s="224">
        <v>4</v>
      </c>
      <c r="E3227" s="224">
        <v>191</v>
      </c>
      <c r="F3227" s="232">
        <v>31</v>
      </c>
      <c r="J3227" s="202" t="s">
        <v>2066</v>
      </c>
      <c r="L3227" s="233" t="s">
        <v>75</v>
      </c>
      <c r="M3227" s="275">
        <v>8</v>
      </c>
      <c r="N3227" s="275"/>
      <c r="O3227" s="265"/>
      <c r="P3227" s="320"/>
    </row>
    <row r="3228" spans="1:16" x14ac:dyDescent="0.25">
      <c r="F3228" s="232"/>
      <c r="L3228" s="233"/>
      <c r="M3228" s="275"/>
      <c r="N3228" s="275"/>
      <c r="O3228" s="265"/>
      <c r="P3228" s="320"/>
    </row>
    <row r="3229" spans="1:16" x14ac:dyDescent="0.25">
      <c r="A3229" s="224">
        <v>922</v>
      </c>
      <c r="B3229" s="224">
        <v>12765</v>
      </c>
      <c r="C3229" s="224">
        <v>2</v>
      </c>
      <c r="D3229" s="224">
        <v>4</v>
      </c>
      <c r="E3229" s="224">
        <v>191</v>
      </c>
      <c r="F3229" s="232">
        <v>32</v>
      </c>
      <c r="J3229" s="202" t="s">
        <v>2067</v>
      </c>
      <c r="L3229" s="233" t="s">
        <v>75</v>
      </c>
      <c r="M3229" s="275">
        <v>2</v>
      </c>
      <c r="N3229" s="275"/>
      <c r="O3229" s="265"/>
      <c r="P3229" s="320"/>
    </row>
    <row r="3230" spans="1:16" x14ac:dyDescent="0.25">
      <c r="F3230" s="232"/>
      <c r="L3230" s="233"/>
      <c r="M3230" s="275"/>
      <c r="N3230" s="275"/>
      <c r="O3230" s="265"/>
      <c r="P3230" s="320"/>
    </row>
    <row r="3231" spans="1:16" x14ac:dyDescent="0.25">
      <c r="A3231" s="224">
        <v>923</v>
      </c>
      <c r="B3231" s="224">
        <v>12766</v>
      </c>
      <c r="C3231" s="224">
        <v>2</v>
      </c>
      <c r="D3231" s="224">
        <v>4</v>
      </c>
      <c r="E3231" s="224">
        <v>191</v>
      </c>
      <c r="F3231" s="232">
        <v>33</v>
      </c>
      <c r="J3231" s="202" t="s">
        <v>2068</v>
      </c>
      <c r="L3231" s="233" t="s">
        <v>75</v>
      </c>
      <c r="M3231" s="275">
        <v>1</v>
      </c>
      <c r="N3231" s="275"/>
      <c r="O3231" s="265"/>
      <c r="P3231" s="320"/>
    </row>
    <row r="3232" spans="1:16" x14ac:dyDescent="0.25">
      <c r="F3232" s="232"/>
      <c r="L3232" s="233"/>
      <c r="M3232" s="275"/>
      <c r="N3232" s="275"/>
      <c r="O3232" s="265"/>
      <c r="P3232" s="320"/>
    </row>
    <row r="3233" spans="1:16" ht="30" x14ac:dyDescent="0.25">
      <c r="A3233" s="224">
        <v>924</v>
      </c>
      <c r="B3233" s="224">
        <v>12767</v>
      </c>
      <c r="C3233" s="224">
        <v>2</v>
      </c>
      <c r="D3233" s="224">
        <v>4</v>
      </c>
      <c r="E3233" s="224">
        <v>191</v>
      </c>
      <c r="F3233" s="232"/>
      <c r="J3233" s="204" t="s">
        <v>2069</v>
      </c>
      <c r="L3233" s="233"/>
      <c r="M3233" s="275"/>
      <c r="N3233" s="275"/>
      <c r="O3233" s="265"/>
      <c r="P3233" s="320"/>
    </row>
    <row r="3234" spans="1:16" x14ac:dyDescent="0.25">
      <c r="F3234" s="232"/>
      <c r="L3234" s="233"/>
      <c r="M3234" s="275"/>
      <c r="N3234" s="275"/>
      <c r="O3234" s="265"/>
      <c r="P3234" s="320"/>
    </row>
    <row r="3235" spans="1:16" x14ac:dyDescent="0.25">
      <c r="A3235" s="224">
        <v>925</v>
      </c>
      <c r="B3235" s="224">
        <v>12768</v>
      </c>
      <c r="C3235" s="224">
        <v>2</v>
      </c>
      <c r="D3235" s="224">
        <v>4</v>
      </c>
      <c r="E3235" s="224">
        <v>191</v>
      </c>
      <c r="F3235" s="232">
        <v>34</v>
      </c>
      <c r="J3235" s="202" t="s">
        <v>2070</v>
      </c>
      <c r="L3235" s="233" t="s">
        <v>75</v>
      </c>
      <c r="M3235" s="275">
        <v>1</v>
      </c>
      <c r="N3235" s="275"/>
      <c r="O3235" s="265"/>
      <c r="P3235" s="320"/>
    </row>
    <row r="3236" spans="1:16" x14ac:dyDescent="0.25">
      <c r="F3236" s="232"/>
      <c r="L3236" s="233"/>
      <c r="M3236" s="275"/>
      <c r="N3236" s="275"/>
      <c r="O3236" s="265"/>
      <c r="P3236" s="320"/>
    </row>
    <row r="3237" spans="1:16" x14ac:dyDescent="0.25">
      <c r="A3237" s="224">
        <v>926</v>
      </c>
      <c r="B3237" s="224">
        <v>12769</v>
      </c>
      <c r="C3237" s="224">
        <v>2</v>
      </c>
      <c r="D3237" s="224">
        <v>4</v>
      </c>
      <c r="E3237" s="224">
        <v>191</v>
      </c>
      <c r="F3237" s="232">
        <v>35</v>
      </c>
      <c r="J3237" s="202" t="s">
        <v>2071</v>
      </c>
      <c r="L3237" s="233" t="s">
        <v>75</v>
      </c>
      <c r="M3237" s="275">
        <v>1</v>
      </c>
      <c r="N3237" s="275"/>
      <c r="O3237" s="265"/>
      <c r="P3237" s="320"/>
    </row>
    <row r="3238" spans="1:16" x14ac:dyDescent="0.25">
      <c r="F3238" s="232"/>
      <c r="L3238" s="233"/>
      <c r="M3238" s="275"/>
      <c r="N3238" s="275"/>
      <c r="O3238" s="265"/>
      <c r="P3238" s="320"/>
    </row>
    <row r="3239" spans="1:16" x14ac:dyDescent="0.25">
      <c r="A3239" s="224">
        <v>927</v>
      </c>
      <c r="B3239" s="224">
        <v>12770</v>
      </c>
      <c r="C3239" s="224">
        <v>2</v>
      </c>
      <c r="D3239" s="224">
        <v>4</v>
      </c>
      <c r="E3239" s="224">
        <v>192</v>
      </c>
      <c r="F3239" s="232">
        <v>36</v>
      </c>
      <c r="J3239" s="202" t="s">
        <v>2072</v>
      </c>
      <c r="L3239" s="233" t="s">
        <v>75</v>
      </c>
      <c r="M3239" s="275">
        <v>1</v>
      </c>
      <c r="N3239" s="275"/>
      <c r="O3239" s="265"/>
      <c r="P3239" s="320"/>
    </row>
    <row r="3240" spans="1:16" x14ac:dyDescent="0.25">
      <c r="F3240" s="232"/>
      <c r="L3240" s="233"/>
      <c r="M3240" s="275"/>
      <c r="N3240" s="275"/>
      <c r="O3240" s="265"/>
      <c r="P3240" s="320"/>
    </row>
    <row r="3241" spans="1:16" x14ac:dyDescent="0.25">
      <c r="A3241" s="224">
        <v>928</v>
      </c>
      <c r="B3241" s="224">
        <v>12771</v>
      </c>
      <c r="C3241" s="224">
        <v>2</v>
      </c>
      <c r="D3241" s="224">
        <v>4</v>
      </c>
      <c r="E3241" s="224">
        <v>192</v>
      </c>
      <c r="F3241" s="232">
        <v>37</v>
      </c>
      <c r="J3241" s="202" t="s">
        <v>2073</v>
      </c>
      <c r="L3241" s="233" t="s">
        <v>75</v>
      </c>
      <c r="M3241" s="275">
        <v>1</v>
      </c>
      <c r="N3241" s="275"/>
      <c r="O3241" s="265"/>
      <c r="P3241" s="320"/>
    </row>
    <row r="3242" spans="1:16" x14ac:dyDescent="0.25">
      <c r="F3242" s="232"/>
      <c r="L3242" s="244"/>
      <c r="M3242" s="305"/>
      <c r="N3242" s="305"/>
      <c r="O3242" s="266"/>
      <c r="P3242" s="320"/>
    </row>
    <row r="3243" spans="1:16" s="242" customFormat="1" x14ac:dyDescent="0.25">
      <c r="A3243" s="236"/>
      <c r="B3243" s="236"/>
      <c r="C3243" s="236"/>
      <c r="D3243" s="236"/>
      <c r="E3243" s="236"/>
      <c r="F3243" s="237"/>
      <c r="G3243" s="238"/>
      <c r="H3243" s="238"/>
      <c r="I3243" s="238"/>
      <c r="J3243" s="211" t="s">
        <v>2132</v>
      </c>
      <c r="K3243" s="239"/>
      <c r="L3243" s="228"/>
      <c r="M3243" s="314"/>
      <c r="N3243" s="300"/>
      <c r="O3243" s="240"/>
      <c r="P3243" s="322"/>
    </row>
    <row r="3244" spans="1:16" s="242" customFormat="1" x14ac:dyDescent="0.25">
      <c r="A3244" s="236"/>
      <c r="B3244" s="236"/>
      <c r="C3244" s="236"/>
      <c r="D3244" s="236"/>
      <c r="E3244" s="236"/>
      <c r="F3244" s="247"/>
      <c r="J3244" s="207"/>
      <c r="L3244" s="248"/>
      <c r="M3244" s="302"/>
      <c r="N3244" s="302"/>
      <c r="O3244" s="241"/>
      <c r="P3244" s="322"/>
    </row>
    <row r="3246" spans="1:16" x14ac:dyDescent="0.25">
      <c r="F3246" s="225"/>
      <c r="G3246" s="226"/>
      <c r="H3246" s="226"/>
      <c r="I3246" s="227"/>
      <c r="J3246" s="206"/>
      <c r="K3246" s="226"/>
      <c r="L3246" s="228"/>
      <c r="M3246" s="314"/>
      <c r="N3246" s="300"/>
      <c r="O3246" s="229"/>
      <c r="P3246" s="320"/>
    </row>
    <row r="3247" spans="1:16" x14ac:dyDescent="0.25">
      <c r="A3247" s="224">
        <v>929</v>
      </c>
      <c r="B3247" s="224">
        <v>12772</v>
      </c>
      <c r="C3247" s="224">
        <v>2</v>
      </c>
      <c r="D3247" s="224">
        <v>4</v>
      </c>
      <c r="E3247" s="224">
        <v>192</v>
      </c>
      <c r="F3247" s="232">
        <v>38</v>
      </c>
      <c r="J3247" s="202" t="s">
        <v>2074</v>
      </c>
      <c r="L3247" s="260" t="s">
        <v>75</v>
      </c>
      <c r="M3247" s="306">
        <v>2</v>
      </c>
      <c r="N3247" s="275"/>
      <c r="O3247" s="274"/>
      <c r="P3247" s="320"/>
    </row>
    <row r="3248" spans="1:16" x14ac:dyDescent="0.25">
      <c r="F3248" s="232"/>
      <c r="L3248" s="233"/>
      <c r="M3248" s="275"/>
      <c r="N3248" s="275"/>
      <c r="O3248" s="265"/>
      <c r="P3248" s="320"/>
    </row>
    <row r="3249" spans="1:16" x14ac:dyDescent="0.25">
      <c r="A3249" s="224">
        <v>930</v>
      </c>
      <c r="B3249" s="224">
        <v>12773</v>
      </c>
      <c r="C3249" s="224">
        <v>2</v>
      </c>
      <c r="D3249" s="224">
        <v>4</v>
      </c>
      <c r="E3249" s="224">
        <v>192</v>
      </c>
      <c r="F3249" s="232">
        <v>39</v>
      </c>
      <c r="J3249" s="202" t="s">
        <v>2075</v>
      </c>
      <c r="L3249" s="233" t="s">
        <v>75</v>
      </c>
      <c r="M3249" s="275">
        <v>1</v>
      </c>
      <c r="N3249" s="275"/>
      <c r="O3249" s="265"/>
      <c r="P3249" s="320"/>
    </row>
    <row r="3250" spans="1:16" x14ac:dyDescent="0.25">
      <c r="F3250" s="232"/>
      <c r="L3250" s="233"/>
      <c r="M3250" s="275"/>
      <c r="N3250" s="275"/>
      <c r="O3250" s="265"/>
      <c r="P3250" s="320"/>
    </row>
    <row r="3251" spans="1:16" x14ac:dyDescent="0.25">
      <c r="A3251" s="224">
        <v>931</v>
      </c>
      <c r="B3251" s="224">
        <v>12774</v>
      </c>
      <c r="C3251" s="224">
        <v>2</v>
      </c>
      <c r="D3251" s="224">
        <v>4</v>
      </c>
      <c r="E3251" s="224">
        <v>192</v>
      </c>
      <c r="F3251" s="232">
        <v>40</v>
      </c>
      <c r="J3251" s="202" t="s">
        <v>2076</v>
      </c>
      <c r="L3251" s="233" t="s">
        <v>75</v>
      </c>
      <c r="M3251" s="275">
        <v>1</v>
      </c>
      <c r="N3251" s="275"/>
      <c r="O3251" s="265"/>
      <c r="P3251" s="320"/>
    </row>
    <row r="3252" spans="1:16" x14ac:dyDescent="0.25">
      <c r="F3252" s="232"/>
      <c r="L3252" s="233"/>
      <c r="M3252" s="275"/>
      <c r="N3252" s="275"/>
      <c r="O3252" s="265"/>
      <c r="P3252" s="320"/>
    </row>
    <row r="3253" spans="1:16" x14ac:dyDescent="0.25">
      <c r="A3253" s="224">
        <v>932</v>
      </c>
      <c r="B3253" s="224">
        <v>12775</v>
      </c>
      <c r="C3253" s="224">
        <v>2</v>
      </c>
      <c r="D3253" s="224">
        <v>4</v>
      </c>
      <c r="E3253" s="224">
        <v>192</v>
      </c>
      <c r="F3253" s="232">
        <v>41</v>
      </c>
      <c r="J3253" s="202" t="s">
        <v>2077</v>
      </c>
      <c r="L3253" s="233" t="s">
        <v>75</v>
      </c>
      <c r="M3253" s="275">
        <v>1</v>
      </c>
      <c r="N3253" s="275"/>
      <c r="O3253" s="265"/>
      <c r="P3253" s="320"/>
    </row>
    <row r="3254" spans="1:16" x14ac:dyDescent="0.25">
      <c r="F3254" s="232"/>
      <c r="L3254" s="233"/>
      <c r="M3254" s="275"/>
      <c r="N3254" s="275"/>
      <c r="O3254" s="265"/>
      <c r="P3254" s="320"/>
    </row>
    <row r="3255" spans="1:16" x14ac:dyDescent="0.25">
      <c r="A3255" s="224">
        <v>933</v>
      </c>
      <c r="B3255" s="224">
        <v>12776</v>
      </c>
      <c r="C3255" s="224">
        <v>2</v>
      </c>
      <c r="D3255" s="224">
        <v>4</v>
      </c>
      <c r="E3255" s="224">
        <v>192</v>
      </c>
      <c r="F3255" s="232">
        <v>42</v>
      </c>
      <c r="J3255" s="202" t="s">
        <v>2078</v>
      </c>
      <c r="L3255" s="233" t="s">
        <v>75</v>
      </c>
      <c r="M3255" s="275">
        <v>2</v>
      </c>
      <c r="N3255" s="275"/>
      <c r="O3255" s="265"/>
      <c r="P3255" s="320"/>
    </row>
    <row r="3256" spans="1:16" x14ac:dyDescent="0.25">
      <c r="F3256" s="232"/>
      <c r="L3256" s="233"/>
      <c r="M3256" s="275"/>
      <c r="N3256" s="275"/>
      <c r="O3256" s="265"/>
      <c r="P3256" s="320"/>
    </row>
    <row r="3257" spans="1:16" x14ac:dyDescent="0.25">
      <c r="A3257" s="224">
        <v>934</v>
      </c>
      <c r="B3257" s="224">
        <v>12777</v>
      </c>
      <c r="C3257" s="224">
        <v>2</v>
      </c>
      <c r="D3257" s="224">
        <v>4</v>
      </c>
      <c r="E3257" s="224">
        <v>192</v>
      </c>
      <c r="F3257" s="232">
        <v>43</v>
      </c>
      <c r="J3257" s="202" t="s">
        <v>2079</v>
      </c>
      <c r="L3257" s="233" t="s">
        <v>75</v>
      </c>
      <c r="M3257" s="275">
        <v>1</v>
      </c>
      <c r="N3257" s="275"/>
      <c r="O3257" s="265"/>
      <c r="P3257" s="320"/>
    </row>
    <row r="3258" spans="1:16" x14ac:dyDescent="0.25">
      <c r="F3258" s="232"/>
      <c r="L3258" s="233"/>
      <c r="M3258" s="275"/>
      <c r="N3258" s="275"/>
      <c r="O3258" s="265"/>
      <c r="P3258" s="320"/>
    </row>
    <row r="3259" spans="1:16" x14ac:dyDescent="0.25">
      <c r="A3259" s="224">
        <v>935</v>
      </c>
      <c r="B3259" s="224">
        <v>12778</v>
      </c>
      <c r="C3259" s="224">
        <v>2</v>
      </c>
      <c r="D3259" s="224">
        <v>4</v>
      </c>
      <c r="E3259" s="224">
        <v>192</v>
      </c>
      <c r="F3259" s="232">
        <v>44</v>
      </c>
      <c r="J3259" s="202" t="s">
        <v>2080</v>
      </c>
      <c r="L3259" s="233" t="s">
        <v>75</v>
      </c>
      <c r="M3259" s="275">
        <v>1</v>
      </c>
      <c r="N3259" s="275"/>
      <c r="O3259" s="265"/>
      <c r="P3259" s="320"/>
    </row>
    <row r="3260" spans="1:16" x14ac:dyDescent="0.25">
      <c r="F3260" s="232"/>
      <c r="L3260" s="233"/>
      <c r="M3260" s="275"/>
      <c r="N3260" s="275"/>
      <c r="O3260" s="265"/>
      <c r="P3260" s="320"/>
    </row>
    <row r="3261" spans="1:16" x14ac:dyDescent="0.25">
      <c r="A3261" s="224">
        <v>936</v>
      </c>
      <c r="B3261" s="224">
        <v>12779</v>
      </c>
      <c r="C3261" s="224">
        <v>2</v>
      </c>
      <c r="D3261" s="224">
        <v>4</v>
      </c>
      <c r="E3261" s="224">
        <v>192</v>
      </c>
      <c r="F3261" s="232">
        <v>45</v>
      </c>
      <c r="J3261" s="202" t="s">
        <v>2081</v>
      </c>
      <c r="L3261" s="233" t="s">
        <v>75</v>
      </c>
      <c r="M3261" s="275">
        <v>1</v>
      </c>
      <c r="N3261" s="275"/>
      <c r="O3261" s="265"/>
      <c r="P3261" s="320"/>
    </row>
    <row r="3262" spans="1:16" x14ac:dyDescent="0.25">
      <c r="F3262" s="232"/>
      <c r="L3262" s="233"/>
      <c r="M3262" s="275"/>
      <c r="N3262" s="275"/>
      <c r="O3262" s="265"/>
      <c r="P3262" s="320"/>
    </row>
    <row r="3263" spans="1:16" x14ac:dyDescent="0.25">
      <c r="A3263" s="224">
        <v>937</v>
      </c>
      <c r="B3263" s="224">
        <v>12780</v>
      </c>
      <c r="C3263" s="224">
        <v>2</v>
      </c>
      <c r="D3263" s="224">
        <v>4</v>
      </c>
      <c r="E3263" s="224">
        <v>192</v>
      </c>
      <c r="F3263" s="232">
        <v>46</v>
      </c>
      <c r="J3263" s="202" t="s">
        <v>2082</v>
      </c>
      <c r="L3263" s="233" t="s">
        <v>75</v>
      </c>
      <c r="M3263" s="275">
        <v>1</v>
      </c>
      <c r="N3263" s="275"/>
      <c r="O3263" s="265"/>
      <c r="P3263" s="320"/>
    </row>
    <row r="3264" spans="1:16" x14ac:dyDescent="0.25">
      <c r="F3264" s="232"/>
      <c r="L3264" s="233"/>
      <c r="M3264" s="275"/>
      <c r="N3264" s="275"/>
      <c r="O3264" s="265"/>
      <c r="P3264" s="320"/>
    </row>
    <row r="3265" spans="1:16" ht="30" x14ac:dyDescent="0.25">
      <c r="A3265" s="224">
        <v>938</v>
      </c>
      <c r="B3265" s="224">
        <v>12781</v>
      </c>
      <c r="C3265" s="224">
        <v>2</v>
      </c>
      <c r="D3265" s="224">
        <v>4</v>
      </c>
      <c r="E3265" s="224">
        <v>192</v>
      </c>
      <c r="F3265" s="232">
        <v>47</v>
      </c>
      <c r="J3265" s="202" t="s">
        <v>2083</v>
      </c>
      <c r="L3265" s="233" t="s">
        <v>75</v>
      </c>
      <c r="M3265" s="275">
        <v>1</v>
      </c>
      <c r="N3265" s="275"/>
      <c r="O3265" s="265"/>
      <c r="P3265" s="320"/>
    </row>
    <row r="3266" spans="1:16" x14ac:dyDescent="0.25">
      <c r="F3266" s="232"/>
      <c r="L3266" s="233"/>
      <c r="M3266" s="275"/>
      <c r="N3266" s="275"/>
      <c r="O3266" s="265"/>
      <c r="P3266" s="320"/>
    </row>
    <row r="3267" spans="1:16" ht="30" x14ac:dyDescent="0.25">
      <c r="A3267" s="224">
        <v>939</v>
      </c>
      <c r="B3267" s="224">
        <v>12782</v>
      </c>
      <c r="C3267" s="224">
        <v>2</v>
      </c>
      <c r="D3267" s="224">
        <v>4</v>
      </c>
      <c r="E3267" s="224">
        <v>192</v>
      </c>
      <c r="F3267" s="232"/>
      <c r="J3267" s="204" t="s">
        <v>2084</v>
      </c>
      <c r="L3267" s="233"/>
      <c r="M3267" s="275"/>
      <c r="N3267" s="275"/>
      <c r="O3267" s="265"/>
      <c r="P3267" s="320"/>
    </row>
    <row r="3268" spans="1:16" x14ac:dyDescent="0.25">
      <c r="F3268" s="232"/>
      <c r="L3268" s="233"/>
      <c r="M3268" s="275"/>
      <c r="N3268" s="275"/>
      <c r="O3268" s="265"/>
      <c r="P3268" s="320"/>
    </row>
    <row r="3269" spans="1:16" x14ac:dyDescent="0.25">
      <c r="A3269" s="224">
        <v>940</v>
      </c>
      <c r="B3269" s="224">
        <v>12783</v>
      </c>
      <c r="C3269" s="224">
        <v>2</v>
      </c>
      <c r="D3269" s="224">
        <v>4</v>
      </c>
      <c r="E3269" s="224">
        <v>192</v>
      </c>
      <c r="F3269" s="232">
        <v>48</v>
      </c>
      <c r="J3269" s="202" t="s">
        <v>2085</v>
      </c>
      <c r="L3269" s="233" t="s">
        <v>136</v>
      </c>
      <c r="M3269" s="275">
        <v>25</v>
      </c>
      <c r="N3269" s="275"/>
      <c r="O3269" s="265"/>
      <c r="P3269" s="320"/>
    </row>
    <row r="3270" spans="1:16" x14ac:dyDescent="0.25">
      <c r="F3270" s="232"/>
      <c r="L3270" s="233"/>
      <c r="M3270" s="275"/>
      <c r="N3270" s="275"/>
      <c r="O3270" s="265"/>
      <c r="P3270" s="320"/>
    </row>
    <row r="3271" spans="1:16" x14ac:dyDescent="0.25">
      <c r="A3271" s="224">
        <v>941</v>
      </c>
      <c r="B3271" s="224">
        <v>12784</v>
      </c>
      <c r="C3271" s="224">
        <v>2</v>
      </c>
      <c r="D3271" s="224">
        <v>4</v>
      </c>
      <c r="E3271" s="224">
        <v>192</v>
      </c>
      <c r="F3271" s="232">
        <v>49</v>
      </c>
      <c r="J3271" s="202" t="s">
        <v>2060</v>
      </c>
      <c r="L3271" s="233" t="s">
        <v>136</v>
      </c>
      <c r="M3271" s="275">
        <v>45</v>
      </c>
      <c r="N3271" s="275"/>
      <c r="O3271" s="265"/>
      <c r="P3271" s="320"/>
    </row>
    <row r="3272" spans="1:16" x14ac:dyDescent="0.25">
      <c r="F3272" s="232"/>
      <c r="L3272" s="233"/>
      <c r="M3272" s="275"/>
      <c r="N3272" s="275"/>
      <c r="O3272" s="265"/>
      <c r="P3272" s="320"/>
    </row>
    <row r="3273" spans="1:16" ht="30" x14ac:dyDescent="0.25">
      <c r="A3273" s="224">
        <v>942</v>
      </c>
      <c r="B3273" s="224">
        <v>12785</v>
      </c>
      <c r="C3273" s="224">
        <v>2</v>
      </c>
      <c r="D3273" s="224">
        <v>4</v>
      </c>
      <c r="E3273" s="224">
        <v>192</v>
      </c>
      <c r="F3273" s="232"/>
      <c r="J3273" s="204" t="s">
        <v>2086</v>
      </c>
      <c r="L3273" s="233"/>
      <c r="M3273" s="275"/>
      <c r="N3273" s="275"/>
      <c r="O3273" s="265"/>
      <c r="P3273" s="320"/>
    </row>
    <row r="3274" spans="1:16" x14ac:dyDescent="0.25">
      <c r="F3274" s="232"/>
      <c r="L3274" s="233"/>
      <c r="M3274" s="275"/>
      <c r="N3274" s="275"/>
      <c r="O3274" s="265"/>
      <c r="P3274" s="320"/>
    </row>
    <row r="3275" spans="1:16" x14ac:dyDescent="0.25">
      <c r="A3275" s="224">
        <v>943</v>
      </c>
      <c r="B3275" s="224">
        <v>12786</v>
      </c>
      <c r="C3275" s="224">
        <v>2</v>
      </c>
      <c r="D3275" s="224">
        <v>4</v>
      </c>
      <c r="E3275" s="224">
        <v>192</v>
      </c>
      <c r="F3275" s="232">
        <v>50</v>
      </c>
      <c r="J3275" s="202" t="s">
        <v>1899</v>
      </c>
      <c r="L3275" s="233" t="s">
        <v>75</v>
      </c>
      <c r="M3275" s="275">
        <v>14</v>
      </c>
      <c r="N3275" s="275"/>
      <c r="O3275" s="265"/>
      <c r="P3275" s="320"/>
    </row>
    <row r="3276" spans="1:16" x14ac:dyDescent="0.25">
      <c r="F3276" s="232"/>
      <c r="L3276" s="233"/>
      <c r="M3276" s="275"/>
      <c r="N3276" s="275"/>
      <c r="O3276" s="265"/>
      <c r="P3276" s="320"/>
    </row>
    <row r="3277" spans="1:16" x14ac:dyDescent="0.25">
      <c r="A3277" s="224">
        <v>944</v>
      </c>
      <c r="B3277" s="224">
        <v>12787</v>
      </c>
      <c r="C3277" s="224">
        <v>2</v>
      </c>
      <c r="D3277" s="224">
        <v>4</v>
      </c>
      <c r="E3277" s="224">
        <v>192</v>
      </c>
      <c r="F3277" s="232">
        <v>51</v>
      </c>
      <c r="J3277" s="202" t="s">
        <v>2064</v>
      </c>
      <c r="L3277" s="233" t="s">
        <v>75</v>
      </c>
      <c r="M3277" s="275">
        <v>4</v>
      </c>
      <c r="N3277" s="275"/>
      <c r="O3277" s="265"/>
      <c r="P3277" s="320"/>
    </row>
    <row r="3278" spans="1:16" x14ac:dyDescent="0.25">
      <c r="F3278" s="232"/>
      <c r="L3278" s="233"/>
      <c r="M3278" s="275"/>
      <c r="N3278" s="275"/>
      <c r="O3278" s="265"/>
      <c r="P3278" s="320"/>
    </row>
    <row r="3279" spans="1:16" x14ac:dyDescent="0.25">
      <c r="A3279" s="224">
        <v>945</v>
      </c>
      <c r="B3279" s="224">
        <v>12788</v>
      </c>
      <c r="C3279" s="224">
        <v>2</v>
      </c>
      <c r="D3279" s="224">
        <v>4</v>
      </c>
      <c r="E3279" s="224">
        <v>192</v>
      </c>
      <c r="F3279" s="232">
        <v>52</v>
      </c>
      <c r="J3279" s="202" t="s">
        <v>2068</v>
      </c>
      <c r="L3279" s="233" t="s">
        <v>75</v>
      </c>
      <c r="M3279" s="275">
        <v>1</v>
      </c>
      <c r="N3279" s="275"/>
      <c r="O3279" s="265"/>
      <c r="P3279" s="320"/>
    </row>
    <row r="3280" spans="1:16" x14ac:dyDescent="0.25">
      <c r="F3280" s="232"/>
      <c r="L3280" s="233"/>
      <c r="M3280" s="275"/>
      <c r="N3280" s="275"/>
      <c r="O3280" s="265"/>
      <c r="P3280" s="320"/>
    </row>
    <row r="3281" spans="1:19" ht="60" x14ac:dyDescent="0.25">
      <c r="A3281" s="224">
        <v>946</v>
      </c>
      <c r="B3281" s="224">
        <v>12789</v>
      </c>
      <c r="C3281" s="224">
        <v>2</v>
      </c>
      <c r="D3281" s="224">
        <v>4</v>
      </c>
      <c r="E3281" s="224">
        <v>192</v>
      </c>
      <c r="F3281" s="232"/>
      <c r="J3281" s="204" t="s">
        <v>2087</v>
      </c>
      <c r="L3281" s="233"/>
      <c r="M3281" s="275"/>
      <c r="N3281" s="275"/>
      <c r="O3281" s="265"/>
      <c r="P3281" s="320"/>
    </row>
    <row r="3282" spans="1:19" x14ac:dyDescent="0.25">
      <c r="F3282" s="232"/>
      <c r="L3282" s="233"/>
      <c r="M3282" s="275"/>
      <c r="N3282" s="275"/>
      <c r="O3282" s="265"/>
      <c r="P3282" s="320"/>
    </row>
    <row r="3283" spans="1:19" ht="30" x14ac:dyDescent="0.25">
      <c r="A3283" s="224">
        <v>947</v>
      </c>
      <c r="B3283" s="224">
        <v>12790</v>
      </c>
      <c r="C3283" s="224">
        <v>2</v>
      </c>
      <c r="D3283" s="224">
        <v>4</v>
      </c>
      <c r="E3283" s="224">
        <v>192</v>
      </c>
      <c r="F3283" s="232">
        <v>53</v>
      </c>
      <c r="J3283" s="202" t="s">
        <v>2088</v>
      </c>
      <c r="L3283" s="233" t="s">
        <v>75</v>
      </c>
      <c r="M3283" s="275">
        <v>1</v>
      </c>
      <c r="N3283" s="275"/>
      <c r="O3283" s="265"/>
      <c r="P3283" s="320"/>
    </row>
    <row r="3284" spans="1:19" x14ac:dyDescent="0.25">
      <c r="F3284" s="232"/>
      <c r="L3284" s="244"/>
      <c r="M3284" s="305"/>
      <c r="N3284" s="305"/>
      <c r="O3284" s="266"/>
      <c r="P3284" s="320"/>
    </row>
    <row r="3285" spans="1:19" s="242" customFormat="1" x14ac:dyDescent="0.25">
      <c r="A3285" s="236"/>
      <c r="B3285" s="236"/>
      <c r="C3285" s="236"/>
      <c r="D3285" s="236"/>
      <c r="E3285" s="236"/>
      <c r="F3285" s="237"/>
      <c r="G3285" s="238"/>
      <c r="H3285" s="238"/>
      <c r="I3285" s="238"/>
      <c r="J3285" s="211" t="s">
        <v>2132</v>
      </c>
      <c r="K3285" s="239"/>
      <c r="L3285" s="228"/>
      <c r="M3285" s="300"/>
      <c r="N3285" s="300"/>
      <c r="O3285" s="240"/>
      <c r="P3285" s="322"/>
    </row>
    <row r="3288" spans="1:19" x14ac:dyDescent="0.25">
      <c r="F3288" s="225"/>
      <c r="G3288" s="226"/>
      <c r="H3288" s="226"/>
      <c r="I3288" s="227"/>
      <c r="J3288" s="206"/>
      <c r="K3288" s="226"/>
      <c r="L3288" s="228"/>
      <c r="M3288" s="300"/>
      <c r="N3288" s="300"/>
      <c r="O3288" s="229"/>
      <c r="P3288" s="320"/>
    </row>
    <row r="3289" spans="1:19" ht="30" x14ac:dyDescent="0.25">
      <c r="A3289" s="224">
        <v>948</v>
      </c>
      <c r="B3289" s="224">
        <v>12791</v>
      </c>
      <c r="C3289" s="224">
        <v>2</v>
      </c>
      <c r="D3289" s="224">
        <v>4</v>
      </c>
      <c r="E3289" s="224">
        <v>193</v>
      </c>
      <c r="F3289" s="232">
        <v>54</v>
      </c>
      <c r="J3289" s="202" t="s">
        <v>2089</v>
      </c>
      <c r="L3289" s="233" t="s">
        <v>75</v>
      </c>
      <c r="M3289" s="275">
        <v>2</v>
      </c>
      <c r="N3289" s="275"/>
      <c r="O3289" s="265"/>
      <c r="P3289" s="320"/>
    </row>
    <row r="3290" spans="1:19" x14ac:dyDescent="0.25">
      <c r="F3290" s="232"/>
      <c r="L3290" s="233"/>
      <c r="M3290" s="275"/>
      <c r="N3290" s="275"/>
      <c r="O3290" s="265"/>
      <c r="P3290" s="320"/>
    </row>
    <row r="3291" spans="1:19" x14ac:dyDescent="0.25">
      <c r="A3291" s="224">
        <v>949</v>
      </c>
      <c r="B3291" s="224">
        <v>12792</v>
      </c>
      <c r="C3291" s="224">
        <v>2</v>
      </c>
      <c r="D3291" s="224">
        <v>4</v>
      </c>
      <c r="E3291" s="224">
        <v>193</v>
      </c>
      <c r="F3291" s="232"/>
      <c r="J3291" s="204" t="s">
        <v>2090</v>
      </c>
      <c r="L3291" s="233"/>
      <c r="M3291" s="275"/>
      <c r="N3291" s="275"/>
      <c r="O3291" s="265"/>
      <c r="P3291" s="320"/>
      <c r="S3291" s="275"/>
    </row>
    <row r="3292" spans="1:19" x14ac:dyDescent="0.25">
      <c r="F3292" s="232"/>
      <c r="L3292" s="233"/>
      <c r="M3292" s="275"/>
      <c r="N3292" s="275"/>
      <c r="O3292" s="265"/>
      <c r="P3292" s="320"/>
    </row>
    <row r="3293" spans="1:19" ht="90" x14ac:dyDescent="0.25">
      <c r="A3293" s="224">
        <v>950</v>
      </c>
      <c r="B3293" s="224">
        <v>12805</v>
      </c>
      <c r="C3293" s="224">
        <v>2</v>
      </c>
      <c r="D3293" s="224">
        <v>4</v>
      </c>
      <c r="E3293" s="224">
        <v>193</v>
      </c>
      <c r="F3293" s="232">
        <v>55</v>
      </c>
      <c r="J3293" s="202" t="s">
        <v>2091</v>
      </c>
      <c r="L3293" s="233" t="s">
        <v>75</v>
      </c>
      <c r="M3293" s="275">
        <v>3</v>
      </c>
      <c r="N3293" s="275"/>
      <c r="O3293" s="265"/>
      <c r="P3293" s="320"/>
    </row>
    <row r="3294" spans="1:19" x14ac:dyDescent="0.25">
      <c r="F3294" s="232"/>
      <c r="L3294" s="233"/>
      <c r="M3294" s="275"/>
      <c r="N3294" s="275"/>
      <c r="O3294" s="265"/>
      <c r="P3294" s="320"/>
    </row>
    <row r="3295" spans="1:19" x14ac:dyDescent="0.25">
      <c r="A3295" s="224">
        <v>951</v>
      </c>
      <c r="B3295" s="224">
        <v>12794</v>
      </c>
      <c r="C3295" s="224">
        <v>2</v>
      </c>
      <c r="D3295" s="224">
        <v>4</v>
      </c>
      <c r="E3295" s="224">
        <v>193</v>
      </c>
      <c r="F3295" s="232"/>
      <c r="J3295" s="204" t="s">
        <v>2092</v>
      </c>
      <c r="L3295" s="233"/>
      <c r="M3295" s="275"/>
      <c r="N3295" s="275"/>
      <c r="O3295" s="265"/>
      <c r="P3295" s="320"/>
    </row>
    <row r="3296" spans="1:19" x14ac:dyDescent="0.25">
      <c r="F3296" s="232"/>
      <c r="L3296" s="233"/>
      <c r="M3296" s="275"/>
      <c r="N3296" s="275"/>
      <c r="O3296" s="265"/>
      <c r="P3296" s="320"/>
    </row>
    <row r="3297" spans="1:20" ht="45" x14ac:dyDescent="0.25">
      <c r="A3297" s="224">
        <v>952</v>
      </c>
      <c r="B3297" s="224">
        <v>12795</v>
      </c>
      <c r="C3297" s="224">
        <v>2</v>
      </c>
      <c r="D3297" s="224">
        <v>4</v>
      </c>
      <c r="E3297" s="224">
        <v>193</v>
      </c>
      <c r="F3297" s="232">
        <v>56</v>
      </c>
      <c r="J3297" s="202" t="s">
        <v>2093</v>
      </c>
      <c r="L3297" s="233" t="s">
        <v>75</v>
      </c>
      <c r="M3297" s="275">
        <v>1</v>
      </c>
      <c r="N3297" s="275"/>
      <c r="O3297" s="265"/>
      <c r="P3297" s="320"/>
    </row>
    <row r="3298" spans="1:20" x14ac:dyDescent="0.25">
      <c r="F3298" s="232"/>
      <c r="L3298" s="233"/>
      <c r="M3298" s="275"/>
      <c r="N3298" s="275"/>
      <c r="O3298" s="265"/>
      <c r="P3298" s="320"/>
    </row>
    <row r="3299" spans="1:20" x14ac:dyDescent="0.25">
      <c r="A3299" s="224">
        <v>953</v>
      </c>
      <c r="B3299" s="224">
        <v>12796</v>
      </c>
      <c r="C3299" s="224">
        <v>2</v>
      </c>
      <c r="D3299" s="224">
        <v>4</v>
      </c>
      <c r="E3299" s="224">
        <v>193</v>
      </c>
      <c r="F3299" s="232"/>
      <c r="J3299" s="204" t="s">
        <v>2094</v>
      </c>
      <c r="L3299" s="233"/>
      <c r="M3299" s="275"/>
      <c r="N3299" s="275"/>
      <c r="O3299" s="265"/>
      <c r="P3299" s="320"/>
    </row>
    <row r="3300" spans="1:20" x14ac:dyDescent="0.25">
      <c r="F3300" s="232"/>
      <c r="L3300" s="233"/>
      <c r="M3300" s="275"/>
      <c r="N3300" s="275"/>
      <c r="O3300" s="265"/>
      <c r="P3300" s="320"/>
    </row>
    <row r="3301" spans="1:20" x14ac:dyDescent="0.25">
      <c r="A3301" s="224">
        <v>954</v>
      </c>
      <c r="B3301" s="224">
        <v>12797</v>
      </c>
      <c r="C3301" s="224">
        <v>2</v>
      </c>
      <c r="D3301" s="224">
        <v>4</v>
      </c>
      <c r="E3301" s="224">
        <v>193</v>
      </c>
      <c r="F3301" s="232">
        <v>57</v>
      </c>
      <c r="J3301" s="202" t="s">
        <v>2095</v>
      </c>
      <c r="L3301" s="233" t="s">
        <v>15</v>
      </c>
      <c r="M3301" s="275">
        <v>1</v>
      </c>
      <c r="N3301" s="275"/>
      <c r="O3301" s="265"/>
      <c r="P3301" s="320"/>
    </row>
    <row r="3302" spans="1:20" x14ac:dyDescent="0.25">
      <c r="F3302" s="232"/>
      <c r="L3302" s="233"/>
      <c r="M3302" s="275"/>
      <c r="N3302" s="275"/>
      <c r="O3302" s="265"/>
      <c r="P3302" s="320"/>
      <c r="T3302" s="327"/>
    </row>
    <row r="3303" spans="1:20" x14ac:dyDescent="0.25">
      <c r="A3303" s="224">
        <v>955</v>
      </c>
      <c r="B3303" s="224">
        <v>12798</v>
      </c>
      <c r="C3303" s="224">
        <v>2</v>
      </c>
      <c r="D3303" s="224">
        <v>4</v>
      </c>
      <c r="E3303" s="224">
        <v>193</v>
      </c>
      <c r="F3303" s="232">
        <v>58</v>
      </c>
      <c r="J3303" s="202" t="s">
        <v>2096</v>
      </c>
      <c r="L3303" s="233" t="s">
        <v>66</v>
      </c>
      <c r="M3303" s="275">
        <v>2</v>
      </c>
      <c r="N3303" s="275"/>
      <c r="O3303" s="265"/>
      <c r="P3303" s="320"/>
    </row>
    <row r="3304" spans="1:20" x14ac:dyDescent="0.25">
      <c r="F3304" s="232"/>
      <c r="L3304" s="233"/>
      <c r="M3304" s="275"/>
      <c r="N3304" s="275"/>
      <c r="O3304" s="265"/>
      <c r="P3304" s="320"/>
    </row>
    <row r="3305" spans="1:20" x14ac:dyDescent="0.25">
      <c r="A3305" s="224">
        <v>956</v>
      </c>
      <c r="B3305" s="224">
        <v>12799</v>
      </c>
      <c r="C3305" s="224">
        <v>2</v>
      </c>
      <c r="D3305" s="224">
        <v>4</v>
      </c>
      <c r="E3305" s="224">
        <v>193</v>
      </c>
      <c r="F3305" s="232"/>
      <c r="J3305" s="204" t="s">
        <v>1401</v>
      </c>
      <c r="L3305" s="233"/>
      <c r="M3305" s="275"/>
      <c r="N3305" s="275"/>
      <c r="O3305" s="265"/>
      <c r="P3305" s="320"/>
    </row>
    <row r="3306" spans="1:20" x14ac:dyDescent="0.25">
      <c r="F3306" s="232"/>
      <c r="L3306" s="233"/>
      <c r="M3306" s="275"/>
      <c r="N3306" s="275"/>
      <c r="O3306" s="265"/>
      <c r="P3306" s="320"/>
    </row>
    <row r="3307" spans="1:20" ht="30" x14ac:dyDescent="0.25">
      <c r="A3307" s="224">
        <v>957</v>
      </c>
      <c r="B3307" s="224">
        <v>12800</v>
      </c>
      <c r="C3307" s="224">
        <v>2</v>
      </c>
      <c r="D3307" s="224">
        <v>4</v>
      </c>
      <c r="E3307" s="224">
        <v>193</v>
      </c>
      <c r="F3307" s="232">
        <v>59</v>
      </c>
      <c r="J3307" s="202" t="s">
        <v>2097</v>
      </c>
      <c r="L3307" s="233" t="s">
        <v>15</v>
      </c>
      <c r="M3307" s="275">
        <v>18</v>
      </c>
      <c r="N3307" s="275"/>
      <c r="O3307" s="265"/>
      <c r="P3307" s="320"/>
    </row>
    <row r="3308" spans="1:20" x14ac:dyDescent="0.25">
      <c r="F3308" s="232"/>
      <c r="L3308" s="233"/>
      <c r="M3308" s="275"/>
      <c r="N3308" s="275"/>
      <c r="O3308" s="265"/>
      <c r="P3308" s="320"/>
    </row>
    <row r="3309" spans="1:20" ht="30" x14ac:dyDescent="0.25">
      <c r="A3309" s="224">
        <v>958</v>
      </c>
      <c r="B3309" s="224">
        <v>12801</v>
      </c>
      <c r="C3309" s="224">
        <v>2</v>
      </c>
      <c r="D3309" s="224">
        <v>4</v>
      </c>
      <c r="E3309" s="224">
        <v>193</v>
      </c>
      <c r="F3309" s="232">
        <v>60</v>
      </c>
      <c r="J3309" s="202" t="s">
        <v>2098</v>
      </c>
      <c r="L3309" s="233" t="s">
        <v>15</v>
      </c>
      <c r="M3309" s="275">
        <v>9</v>
      </c>
      <c r="N3309" s="275"/>
      <c r="O3309" s="265"/>
      <c r="P3309" s="320"/>
    </row>
    <row r="3310" spans="1:20" x14ac:dyDescent="0.25">
      <c r="F3310" s="232"/>
      <c r="L3310" s="233"/>
      <c r="M3310" s="275"/>
      <c r="N3310" s="275"/>
      <c r="O3310" s="265"/>
      <c r="P3310" s="320"/>
    </row>
    <row r="3311" spans="1:20" x14ac:dyDescent="0.25">
      <c r="A3311" s="224">
        <v>959</v>
      </c>
      <c r="B3311" s="224">
        <v>12803</v>
      </c>
      <c r="C3311" s="224">
        <v>2</v>
      </c>
      <c r="D3311" s="224">
        <v>4</v>
      </c>
      <c r="E3311" s="224">
        <v>193</v>
      </c>
      <c r="F3311" s="232">
        <v>61</v>
      </c>
      <c r="J3311" s="202" t="s">
        <v>2099</v>
      </c>
      <c r="L3311" s="233" t="s">
        <v>1350</v>
      </c>
      <c r="M3311" s="275">
        <v>1</v>
      </c>
      <c r="N3311" s="275"/>
      <c r="O3311" s="265"/>
      <c r="P3311" s="320"/>
    </row>
    <row r="3312" spans="1:20" x14ac:dyDescent="0.25">
      <c r="F3312" s="232"/>
      <c r="L3312" s="233"/>
      <c r="M3312" s="275"/>
      <c r="N3312" s="275"/>
      <c r="O3312" s="265"/>
      <c r="P3312" s="320"/>
    </row>
    <row r="3313" spans="6:16" x14ac:dyDescent="0.25">
      <c r="F3313" s="232"/>
      <c r="L3313" s="233"/>
      <c r="M3313" s="275"/>
      <c r="N3313" s="275"/>
      <c r="O3313" s="265"/>
      <c r="P3313" s="320"/>
    </row>
    <row r="3314" spans="6:16" x14ac:dyDescent="0.25">
      <c r="F3314" s="232"/>
      <c r="L3314" s="233"/>
      <c r="M3314" s="275"/>
      <c r="N3314" s="275"/>
      <c r="O3314" s="265"/>
      <c r="P3314" s="320"/>
    </row>
    <row r="3315" spans="6:16" x14ac:dyDescent="0.25">
      <c r="F3315" s="232"/>
      <c r="L3315" s="233"/>
      <c r="M3315" s="275"/>
      <c r="N3315" s="275"/>
      <c r="O3315" s="265"/>
      <c r="P3315" s="320"/>
    </row>
    <row r="3316" spans="6:16" x14ac:dyDescent="0.25">
      <c r="F3316" s="232"/>
      <c r="L3316" s="233"/>
      <c r="M3316" s="275"/>
      <c r="N3316" s="275"/>
      <c r="O3316" s="265"/>
      <c r="P3316" s="320"/>
    </row>
    <row r="3317" spans="6:16" x14ac:dyDescent="0.25">
      <c r="F3317" s="232"/>
      <c r="L3317" s="233"/>
      <c r="M3317" s="275"/>
      <c r="N3317" s="275"/>
      <c r="O3317" s="265"/>
      <c r="P3317" s="320"/>
    </row>
    <row r="3318" spans="6:16" x14ac:dyDescent="0.25">
      <c r="F3318" s="232"/>
      <c r="L3318" s="233"/>
      <c r="M3318" s="275"/>
      <c r="N3318" s="275"/>
      <c r="O3318" s="265"/>
      <c r="P3318" s="320"/>
    </row>
    <row r="3319" spans="6:16" x14ac:dyDescent="0.25">
      <c r="F3319" s="232"/>
      <c r="L3319" s="233"/>
      <c r="M3319" s="275"/>
      <c r="N3319" s="275"/>
      <c r="O3319" s="265"/>
      <c r="P3319" s="320"/>
    </row>
    <row r="3320" spans="6:16" x14ac:dyDescent="0.25">
      <c r="F3320" s="232"/>
      <c r="L3320" s="233"/>
      <c r="M3320" s="275"/>
      <c r="N3320" s="275"/>
      <c r="O3320" s="265"/>
      <c r="P3320" s="320"/>
    </row>
    <row r="3321" spans="6:16" x14ac:dyDescent="0.25">
      <c r="F3321" s="232"/>
      <c r="L3321" s="233"/>
      <c r="M3321" s="275"/>
      <c r="N3321" s="275"/>
      <c r="O3321" s="265"/>
      <c r="P3321" s="320"/>
    </row>
    <row r="3322" spans="6:16" x14ac:dyDescent="0.25">
      <c r="F3322" s="232"/>
      <c r="L3322" s="233"/>
      <c r="M3322" s="275"/>
      <c r="N3322" s="275"/>
      <c r="O3322" s="265"/>
      <c r="P3322" s="320"/>
    </row>
    <row r="3323" spans="6:16" x14ac:dyDescent="0.25">
      <c r="F3323" s="232"/>
      <c r="L3323" s="233"/>
      <c r="M3323" s="275"/>
      <c r="N3323" s="275"/>
      <c r="O3323" s="265"/>
      <c r="P3323" s="320"/>
    </row>
    <row r="3324" spans="6:16" x14ac:dyDescent="0.25">
      <c r="F3324" s="232"/>
      <c r="L3324" s="233"/>
      <c r="M3324" s="275"/>
      <c r="N3324" s="275"/>
      <c r="O3324" s="265"/>
      <c r="P3324" s="320"/>
    </row>
    <row r="3325" spans="6:16" x14ac:dyDescent="0.25">
      <c r="F3325" s="232"/>
      <c r="L3325" s="233"/>
      <c r="M3325" s="275"/>
      <c r="N3325" s="275"/>
      <c r="O3325" s="265"/>
      <c r="P3325" s="320"/>
    </row>
    <row r="3326" spans="6:16" x14ac:dyDescent="0.25">
      <c r="F3326" s="232"/>
      <c r="L3326" s="233"/>
      <c r="M3326" s="275"/>
      <c r="N3326" s="275"/>
      <c r="O3326" s="265"/>
      <c r="P3326" s="320"/>
    </row>
    <row r="3327" spans="6:16" x14ac:dyDescent="0.25">
      <c r="F3327" s="232"/>
      <c r="L3327" s="233"/>
      <c r="M3327" s="275"/>
      <c r="N3327" s="275"/>
      <c r="O3327" s="265"/>
      <c r="P3327" s="320"/>
    </row>
    <row r="3328" spans="6:16" x14ac:dyDescent="0.25">
      <c r="F3328" s="232"/>
      <c r="L3328" s="244"/>
      <c r="M3328" s="305"/>
      <c r="N3328" s="305"/>
      <c r="O3328" s="266"/>
      <c r="P3328" s="320"/>
    </row>
    <row r="3329" spans="1:16" s="242" customFormat="1" x14ac:dyDescent="0.25">
      <c r="A3329" s="236"/>
      <c r="B3329" s="236"/>
      <c r="C3329" s="236"/>
      <c r="D3329" s="236"/>
      <c r="E3329" s="236"/>
      <c r="F3329" s="237"/>
      <c r="G3329" s="238"/>
      <c r="H3329" s="238"/>
      <c r="I3329" s="238"/>
      <c r="J3329" s="211" t="s">
        <v>2132</v>
      </c>
      <c r="K3329" s="239"/>
      <c r="L3329" s="228"/>
      <c r="M3329" s="314"/>
      <c r="N3329" s="300"/>
      <c r="O3329" s="240"/>
      <c r="P3329" s="322"/>
    </row>
    <row r="3330" spans="1:16" s="242" customFormat="1" x14ac:dyDescent="0.25">
      <c r="A3330" s="236"/>
      <c r="B3330" s="236"/>
      <c r="C3330" s="236"/>
      <c r="D3330" s="236"/>
      <c r="E3330" s="236"/>
      <c r="F3330" s="247"/>
      <c r="J3330" s="207"/>
      <c r="L3330" s="248"/>
      <c r="M3330" s="302"/>
      <c r="N3330" s="302"/>
      <c r="O3330" s="241"/>
      <c r="P3330" s="322"/>
    </row>
    <row r="3331" spans="1:16" x14ac:dyDescent="0.25">
      <c r="F3331" s="225"/>
      <c r="G3331" s="226"/>
      <c r="H3331" s="226"/>
      <c r="I3331" s="227"/>
      <c r="J3331" s="206"/>
      <c r="K3331" s="226"/>
      <c r="L3331" s="228"/>
      <c r="M3331" s="314"/>
      <c r="N3331" s="300"/>
      <c r="O3331" s="229"/>
      <c r="P3331" s="320"/>
    </row>
    <row r="3332" spans="1:16" x14ac:dyDescent="0.25">
      <c r="A3332" s="224">
        <v>837</v>
      </c>
      <c r="B3332" s="224">
        <v>11584</v>
      </c>
      <c r="C3332" s="224">
        <v>2</v>
      </c>
      <c r="D3332" s="224">
        <v>4</v>
      </c>
      <c r="E3332" s="224">
        <v>186</v>
      </c>
      <c r="F3332" s="232"/>
      <c r="J3332" s="203" t="s">
        <v>1475</v>
      </c>
      <c r="L3332" s="260"/>
      <c r="M3332" s="306"/>
      <c r="N3332" s="306"/>
      <c r="O3332" s="274"/>
      <c r="P3332" s="320"/>
    </row>
    <row r="3333" spans="1:16" x14ac:dyDescent="0.25">
      <c r="F3333" s="232"/>
      <c r="L3333" s="233"/>
      <c r="M3333" s="275"/>
      <c r="N3333" s="275"/>
      <c r="O3333" s="265"/>
      <c r="P3333" s="320"/>
    </row>
    <row r="3334" spans="1:16" x14ac:dyDescent="0.25">
      <c r="A3334" s="224">
        <v>838</v>
      </c>
      <c r="B3334" s="224">
        <v>11585</v>
      </c>
      <c r="C3334" s="224">
        <v>2</v>
      </c>
      <c r="D3334" s="224">
        <v>4</v>
      </c>
      <c r="E3334" s="224">
        <v>186</v>
      </c>
      <c r="F3334" s="232"/>
      <c r="J3334" s="203" t="s">
        <v>1990</v>
      </c>
      <c r="L3334" s="233"/>
      <c r="M3334" s="275"/>
      <c r="N3334" s="275"/>
      <c r="O3334" s="265"/>
      <c r="P3334" s="320"/>
    </row>
    <row r="3335" spans="1:16" x14ac:dyDescent="0.25">
      <c r="A3335" s="224">
        <v>5</v>
      </c>
      <c r="B3335" s="224">
        <v>3627</v>
      </c>
      <c r="C3335" s="224">
        <v>1</v>
      </c>
      <c r="D3335" s="224">
        <v>1</v>
      </c>
      <c r="E3335" s="224">
        <v>112</v>
      </c>
      <c r="F3335" s="232"/>
      <c r="J3335" s="203" t="s">
        <v>2134</v>
      </c>
      <c r="L3335" s="233"/>
      <c r="M3335" s="275"/>
      <c r="N3335" s="275"/>
      <c r="O3335" s="265"/>
      <c r="P3335" s="320"/>
    </row>
    <row r="3336" spans="1:16" x14ac:dyDescent="0.25">
      <c r="F3336" s="232"/>
      <c r="J3336" s="203"/>
      <c r="L3336" s="233"/>
      <c r="M3336" s="275" t="s">
        <v>2135</v>
      </c>
      <c r="N3336" s="275"/>
      <c r="O3336" s="265"/>
      <c r="P3336" s="320"/>
    </row>
    <row r="3337" spans="1:16" x14ac:dyDescent="0.25">
      <c r="A3337" s="224">
        <v>6</v>
      </c>
      <c r="B3337" s="224">
        <v>6692</v>
      </c>
      <c r="C3337" s="224">
        <v>1</v>
      </c>
      <c r="D3337" s="224">
        <v>1</v>
      </c>
      <c r="E3337" s="224">
        <v>112</v>
      </c>
      <c r="F3337" s="232"/>
      <c r="G3337" s="231">
        <v>19</v>
      </c>
      <c r="J3337" s="202" t="s">
        <v>2137</v>
      </c>
      <c r="L3337" s="233"/>
      <c r="M3337" s="234">
        <v>186</v>
      </c>
      <c r="N3337" s="275"/>
      <c r="O3337" s="265"/>
      <c r="P3337" s="320"/>
    </row>
    <row r="3338" spans="1:16" x14ac:dyDescent="0.25">
      <c r="F3338" s="232"/>
      <c r="J3338" s="203"/>
      <c r="L3338" s="233"/>
      <c r="M3338" s="234"/>
      <c r="N3338" s="275"/>
      <c r="O3338" s="265"/>
      <c r="P3338" s="320"/>
    </row>
    <row r="3339" spans="1:16" x14ac:dyDescent="0.25">
      <c r="A3339" s="224">
        <v>6</v>
      </c>
      <c r="B3339" s="224">
        <v>6692</v>
      </c>
      <c r="C3339" s="224">
        <v>1</v>
      </c>
      <c r="D3339" s="224">
        <v>1</v>
      </c>
      <c r="E3339" s="224">
        <v>112</v>
      </c>
      <c r="F3339" s="232"/>
      <c r="G3339" s="231">
        <v>19</v>
      </c>
      <c r="J3339" s="202" t="s">
        <v>2137</v>
      </c>
      <c r="L3339" s="233"/>
      <c r="M3339" s="234">
        <v>187</v>
      </c>
      <c r="N3339" s="275"/>
      <c r="O3339" s="265"/>
      <c r="P3339" s="320"/>
    </row>
    <row r="3340" spans="1:16" x14ac:dyDescent="0.25">
      <c r="F3340" s="232"/>
      <c r="L3340" s="233"/>
      <c r="M3340" s="234"/>
      <c r="N3340" s="275"/>
      <c r="O3340" s="265"/>
      <c r="P3340" s="320"/>
    </row>
    <row r="3341" spans="1:16" x14ac:dyDescent="0.25">
      <c r="A3341" s="224">
        <v>6</v>
      </c>
      <c r="B3341" s="224">
        <v>6692</v>
      </c>
      <c r="C3341" s="224">
        <v>1</v>
      </c>
      <c r="D3341" s="224">
        <v>1</v>
      </c>
      <c r="E3341" s="224">
        <v>112</v>
      </c>
      <c r="F3341" s="232"/>
      <c r="G3341" s="231">
        <v>19</v>
      </c>
      <c r="J3341" s="202" t="s">
        <v>2137</v>
      </c>
      <c r="L3341" s="233"/>
      <c r="M3341" s="234">
        <v>188</v>
      </c>
      <c r="N3341" s="275"/>
      <c r="O3341" s="265"/>
      <c r="P3341" s="320"/>
    </row>
    <row r="3342" spans="1:16" x14ac:dyDescent="0.25">
      <c r="F3342" s="232"/>
      <c r="L3342" s="233"/>
      <c r="M3342" s="234"/>
      <c r="N3342" s="275"/>
      <c r="O3342" s="265"/>
      <c r="P3342" s="320"/>
    </row>
    <row r="3343" spans="1:16" x14ac:dyDescent="0.25">
      <c r="A3343" s="224">
        <v>6</v>
      </c>
      <c r="B3343" s="224">
        <v>6692</v>
      </c>
      <c r="C3343" s="224">
        <v>1</v>
      </c>
      <c r="D3343" s="224">
        <v>1</v>
      </c>
      <c r="E3343" s="224">
        <v>112</v>
      </c>
      <c r="F3343" s="232"/>
      <c r="G3343" s="231">
        <v>19</v>
      </c>
      <c r="J3343" s="202" t="s">
        <v>2137</v>
      </c>
      <c r="L3343" s="233"/>
      <c r="M3343" s="234">
        <v>189</v>
      </c>
      <c r="N3343" s="275"/>
      <c r="O3343" s="265"/>
      <c r="P3343" s="320"/>
    </row>
    <row r="3344" spans="1:16" x14ac:dyDescent="0.25">
      <c r="A3344" s="224">
        <v>8</v>
      </c>
      <c r="B3344" s="224">
        <v>6694</v>
      </c>
      <c r="C3344" s="224">
        <v>1</v>
      </c>
      <c r="D3344" s="224">
        <v>1</v>
      </c>
      <c r="E3344" s="224">
        <v>112</v>
      </c>
      <c r="F3344" s="232"/>
      <c r="G3344" s="231">
        <v>66</v>
      </c>
      <c r="J3344" s="203"/>
      <c r="L3344" s="233"/>
      <c r="M3344" s="234"/>
      <c r="N3344" s="275"/>
      <c r="O3344" s="265"/>
      <c r="P3344" s="320"/>
    </row>
    <row r="3345" spans="1:16" x14ac:dyDescent="0.25">
      <c r="A3345" s="224">
        <v>6</v>
      </c>
      <c r="B3345" s="224">
        <v>6692</v>
      </c>
      <c r="C3345" s="224">
        <v>1</v>
      </c>
      <c r="D3345" s="224">
        <v>1</v>
      </c>
      <c r="E3345" s="224">
        <v>112</v>
      </c>
      <c r="F3345" s="232"/>
      <c r="G3345" s="231">
        <v>19</v>
      </c>
      <c r="J3345" s="202" t="s">
        <v>2137</v>
      </c>
      <c r="L3345" s="233"/>
      <c r="M3345" s="234">
        <v>190</v>
      </c>
      <c r="N3345" s="275"/>
      <c r="O3345" s="265"/>
      <c r="P3345" s="320"/>
    </row>
    <row r="3346" spans="1:16" x14ac:dyDescent="0.25">
      <c r="A3346" s="224">
        <v>8</v>
      </c>
      <c r="B3346" s="224">
        <v>6694</v>
      </c>
      <c r="C3346" s="224">
        <v>1</v>
      </c>
      <c r="D3346" s="224">
        <v>1</v>
      </c>
      <c r="E3346" s="224">
        <v>112</v>
      </c>
      <c r="F3346" s="232"/>
      <c r="G3346" s="231">
        <v>66</v>
      </c>
      <c r="L3346" s="233"/>
      <c r="M3346" s="234"/>
      <c r="N3346" s="275"/>
      <c r="O3346" s="265"/>
      <c r="P3346" s="320"/>
    </row>
    <row r="3347" spans="1:16" x14ac:dyDescent="0.25">
      <c r="A3347" s="224">
        <v>6</v>
      </c>
      <c r="B3347" s="224">
        <v>6692</v>
      </c>
      <c r="C3347" s="224">
        <v>1</v>
      </c>
      <c r="D3347" s="224">
        <v>1</v>
      </c>
      <c r="E3347" s="224">
        <v>112</v>
      </c>
      <c r="F3347" s="232"/>
      <c r="G3347" s="231">
        <v>19</v>
      </c>
      <c r="J3347" s="202" t="s">
        <v>2137</v>
      </c>
      <c r="L3347" s="233"/>
      <c r="M3347" s="234">
        <v>191</v>
      </c>
      <c r="N3347" s="275"/>
      <c r="O3347" s="265"/>
      <c r="P3347" s="320"/>
    </row>
    <row r="3348" spans="1:16" x14ac:dyDescent="0.25">
      <c r="A3348" s="224">
        <v>8</v>
      </c>
      <c r="B3348" s="224">
        <v>6694</v>
      </c>
      <c r="C3348" s="224">
        <v>1</v>
      </c>
      <c r="D3348" s="224">
        <v>1</v>
      </c>
      <c r="E3348" s="224">
        <v>112</v>
      </c>
      <c r="F3348" s="232"/>
      <c r="G3348" s="231">
        <v>66</v>
      </c>
      <c r="L3348" s="233"/>
      <c r="M3348" s="234"/>
      <c r="N3348" s="275"/>
      <c r="O3348" s="265"/>
      <c r="P3348" s="320"/>
    </row>
    <row r="3349" spans="1:16" x14ac:dyDescent="0.25">
      <c r="A3349" s="224">
        <v>6</v>
      </c>
      <c r="B3349" s="224">
        <v>6692</v>
      </c>
      <c r="C3349" s="224">
        <v>1</v>
      </c>
      <c r="D3349" s="224">
        <v>1</v>
      </c>
      <c r="E3349" s="224">
        <v>112</v>
      </c>
      <c r="F3349" s="232"/>
      <c r="G3349" s="231">
        <v>19</v>
      </c>
      <c r="J3349" s="202" t="s">
        <v>2137</v>
      </c>
      <c r="L3349" s="233"/>
      <c r="M3349" s="234">
        <v>192</v>
      </c>
      <c r="N3349" s="275"/>
      <c r="O3349" s="265"/>
      <c r="P3349" s="320"/>
    </row>
    <row r="3350" spans="1:16" x14ac:dyDescent="0.25">
      <c r="A3350" s="224">
        <v>11</v>
      </c>
      <c r="B3350" s="224">
        <v>9970</v>
      </c>
      <c r="C3350" s="224">
        <v>1</v>
      </c>
      <c r="D3350" s="224">
        <v>1</v>
      </c>
      <c r="E3350" s="224">
        <v>112</v>
      </c>
      <c r="F3350" s="232"/>
      <c r="J3350" s="203"/>
      <c r="L3350" s="233"/>
      <c r="M3350" s="234"/>
      <c r="N3350" s="275"/>
      <c r="O3350" s="265"/>
      <c r="P3350" s="320"/>
    </row>
    <row r="3351" spans="1:16" x14ac:dyDescent="0.25">
      <c r="A3351" s="224">
        <v>6</v>
      </c>
      <c r="B3351" s="224">
        <v>6692</v>
      </c>
      <c r="C3351" s="224">
        <v>1</v>
      </c>
      <c r="D3351" s="224">
        <v>1</v>
      </c>
      <c r="E3351" s="224">
        <v>112</v>
      </c>
      <c r="F3351" s="232"/>
      <c r="G3351" s="231">
        <v>19</v>
      </c>
      <c r="J3351" s="202" t="s">
        <v>2137</v>
      </c>
      <c r="L3351" s="233"/>
      <c r="M3351" s="234">
        <v>193</v>
      </c>
      <c r="N3351" s="275"/>
      <c r="O3351" s="265"/>
      <c r="P3351" s="320"/>
    </row>
    <row r="3352" spans="1:16" x14ac:dyDescent="0.25">
      <c r="A3352" s="224">
        <v>12</v>
      </c>
      <c r="B3352" s="224">
        <v>9971</v>
      </c>
      <c r="C3352" s="224">
        <v>1</v>
      </c>
      <c r="D3352" s="224">
        <v>1</v>
      </c>
      <c r="E3352" s="224">
        <v>112</v>
      </c>
      <c r="F3352" s="232"/>
      <c r="L3352" s="233"/>
      <c r="M3352" s="275"/>
      <c r="N3352" s="275"/>
      <c r="O3352" s="265"/>
      <c r="P3352" s="320"/>
    </row>
    <row r="3353" spans="1:16" x14ac:dyDescent="0.25">
      <c r="F3353" s="232"/>
      <c r="J3353" s="203"/>
      <c r="L3353" s="233"/>
      <c r="M3353" s="275"/>
      <c r="N3353" s="275"/>
      <c r="O3353" s="265"/>
      <c r="P3353" s="320"/>
    </row>
    <row r="3354" spans="1:16" x14ac:dyDescent="0.25">
      <c r="A3354" s="224">
        <v>13</v>
      </c>
      <c r="B3354" s="224">
        <v>9972</v>
      </c>
      <c r="C3354" s="224">
        <v>1</v>
      </c>
      <c r="D3354" s="224">
        <v>1</v>
      </c>
      <c r="E3354" s="224">
        <v>112</v>
      </c>
      <c r="F3354" s="232"/>
      <c r="L3354" s="233"/>
      <c r="M3354" s="275"/>
      <c r="N3354" s="275"/>
      <c r="O3354" s="265"/>
      <c r="P3354" s="320"/>
    </row>
    <row r="3355" spans="1:16" x14ac:dyDescent="0.25">
      <c r="A3355" s="224">
        <v>9</v>
      </c>
      <c r="B3355" s="224">
        <v>6695</v>
      </c>
      <c r="C3355" s="224">
        <v>1</v>
      </c>
      <c r="D3355" s="224">
        <v>1</v>
      </c>
      <c r="E3355" s="224">
        <v>112</v>
      </c>
      <c r="F3355" s="232"/>
      <c r="G3355" s="231">
        <v>66</v>
      </c>
      <c r="L3355" s="233"/>
      <c r="M3355" s="275"/>
      <c r="N3355" s="275"/>
      <c r="O3355" s="265"/>
      <c r="P3355" s="320"/>
    </row>
    <row r="3356" spans="1:16" x14ac:dyDescent="0.25">
      <c r="F3356" s="232"/>
      <c r="L3356" s="233"/>
      <c r="M3356" s="275"/>
      <c r="N3356" s="275"/>
      <c r="O3356" s="265"/>
      <c r="P3356" s="320"/>
    </row>
    <row r="3357" spans="1:16" x14ac:dyDescent="0.25">
      <c r="A3357" s="224">
        <v>10</v>
      </c>
      <c r="B3357" s="224">
        <v>9969</v>
      </c>
      <c r="C3357" s="224">
        <v>1</v>
      </c>
      <c r="D3357" s="224">
        <v>1</v>
      </c>
      <c r="E3357" s="224">
        <v>112</v>
      </c>
      <c r="F3357" s="232"/>
      <c r="J3357" s="204"/>
      <c r="L3357" s="233"/>
      <c r="M3357" s="275"/>
      <c r="N3357" s="275"/>
      <c r="O3357" s="265"/>
      <c r="P3357" s="320"/>
    </row>
    <row r="3358" spans="1:16" x14ac:dyDescent="0.25">
      <c r="F3358" s="232"/>
      <c r="L3358" s="233"/>
      <c r="M3358" s="275"/>
      <c r="N3358" s="275"/>
      <c r="O3358" s="265"/>
      <c r="P3358" s="320"/>
    </row>
    <row r="3359" spans="1:16" x14ac:dyDescent="0.25">
      <c r="A3359" s="224">
        <v>11</v>
      </c>
      <c r="B3359" s="224">
        <v>9970</v>
      </c>
      <c r="C3359" s="224">
        <v>1</v>
      </c>
      <c r="D3359" s="224">
        <v>1</v>
      </c>
      <c r="E3359" s="224">
        <v>112</v>
      </c>
      <c r="F3359" s="232"/>
      <c r="L3359" s="233"/>
      <c r="M3359" s="275"/>
      <c r="N3359" s="275"/>
      <c r="O3359" s="265"/>
      <c r="P3359" s="320"/>
    </row>
    <row r="3360" spans="1:16" x14ac:dyDescent="0.25">
      <c r="F3360" s="232"/>
      <c r="L3360" s="233"/>
      <c r="M3360" s="275"/>
      <c r="N3360" s="275"/>
      <c r="O3360" s="265"/>
      <c r="P3360" s="320"/>
    </row>
    <row r="3361" spans="1:16" x14ac:dyDescent="0.25">
      <c r="A3361" s="224">
        <v>9</v>
      </c>
      <c r="B3361" s="224">
        <v>6695</v>
      </c>
      <c r="C3361" s="224">
        <v>1</v>
      </c>
      <c r="D3361" s="224">
        <v>1</v>
      </c>
      <c r="E3361" s="224">
        <v>112</v>
      </c>
      <c r="F3361" s="232"/>
      <c r="G3361" s="231">
        <v>66</v>
      </c>
      <c r="L3361" s="233"/>
      <c r="M3361" s="275"/>
      <c r="N3361" s="275"/>
      <c r="O3361" s="265"/>
      <c r="P3361" s="320"/>
    </row>
    <row r="3362" spans="1:16" x14ac:dyDescent="0.25">
      <c r="F3362" s="232"/>
      <c r="L3362" s="233"/>
      <c r="M3362" s="275"/>
      <c r="N3362" s="275"/>
      <c r="O3362" s="265"/>
      <c r="P3362" s="320"/>
    </row>
    <row r="3363" spans="1:16" x14ac:dyDescent="0.25">
      <c r="A3363" s="224">
        <v>10</v>
      </c>
      <c r="B3363" s="224">
        <v>9969</v>
      </c>
      <c r="C3363" s="224">
        <v>1</v>
      </c>
      <c r="D3363" s="224">
        <v>1</v>
      </c>
      <c r="E3363" s="224">
        <v>112</v>
      </c>
      <c r="F3363" s="232"/>
      <c r="J3363" s="204"/>
      <c r="L3363" s="233"/>
      <c r="M3363" s="275"/>
      <c r="N3363" s="275"/>
      <c r="O3363" s="265"/>
      <c r="P3363" s="320"/>
    </row>
    <row r="3364" spans="1:16" x14ac:dyDescent="0.25">
      <c r="F3364" s="232"/>
      <c r="L3364" s="233"/>
      <c r="M3364" s="275"/>
      <c r="N3364" s="275"/>
      <c r="O3364" s="265"/>
      <c r="P3364" s="320"/>
    </row>
    <row r="3365" spans="1:16" x14ac:dyDescent="0.25">
      <c r="A3365" s="224">
        <v>11</v>
      </c>
      <c r="B3365" s="224">
        <v>9970</v>
      </c>
      <c r="C3365" s="224">
        <v>1</v>
      </c>
      <c r="D3365" s="224">
        <v>1</v>
      </c>
      <c r="E3365" s="224">
        <v>112</v>
      </c>
      <c r="F3365" s="232"/>
      <c r="L3365" s="233"/>
      <c r="M3365" s="275"/>
      <c r="N3365" s="275"/>
      <c r="O3365" s="265"/>
      <c r="P3365" s="320"/>
    </row>
    <row r="3366" spans="1:16" x14ac:dyDescent="0.25">
      <c r="F3366" s="232"/>
      <c r="L3366" s="233"/>
      <c r="M3366" s="275"/>
      <c r="N3366" s="275"/>
      <c r="O3366" s="265"/>
      <c r="P3366" s="320"/>
    </row>
    <row r="3367" spans="1:16" x14ac:dyDescent="0.25">
      <c r="A3367" s="224">
        <v>12</v>
      </c>
      <c r="B3367" s="224">
        <v>9971</v>
      </c>
      <c r="C3367" s="224">
        <v>1</v>
      </c>
      <c r="D3367" s="224">
        <v>1</v>
      </c>
      <c r="E3367" s="224">
        <v>112</v>
      </c>
      <c r="F3367" s="232"/>
      <c r="J3367" s="204"/>
      <c r="L3367" s="233"/>
      <c r="M3367" s="275"/>
      <c r="N3367" s="275"/>
      <c r="O3367" s="265"/>
      <c r="P3367" s="320"/>
    </row>
    <row r="3368" spans="1:16" x14ac:dyDescent="0.25">
      <c r="F3368" s="232"/>
      <c r="L3368" s="233"/>
      <c r="M3368" s="275"/>
      <c r="N3368" s="275"/>
      <c r="O3368" s="265"/>
      <c r="P3368" s="320"/>
    </row>
    <row r="3369" spans="1:16" x14ac:dyDescent="0.25">
      <c r="A3369" s="224">
        <v>9</v>
      </c>
      <c r="B3369" s="224">
        <v>6695</v>
      </c>
      <c r="C3369" s="224">
        <v>1</v>
      </c>
      <c r="D3369" s="224">
        <v>1</v>
      </c>
      <c r="E3369" s="224">
        <v>112</v>
      </c>
      <c r="F3369" s="232"/>
      <c r="G3369" s="231">
        <v>66</v>
      </c>
      <c r="L3369" s="233"/>
      <c r="M3369" s="275"/>
      <c r="N3369" s="275"/>
      <c r="O3369" s="265"/>
      <c r="P3369" s="320"/>
    </row>
    <row r="3370" spans="1:16" x14ac:dyDescent="0.25">
      <c r="F3370" s="232"/>
      <c r="L3370" s="233"/>
      <c r="M3370" s="275"/>
      <c r="N3370" s="275"/>
      <c r="O3370" s="265"/>
      <c r="P3370" s="320"/>
    </row>
    <row r="3371" spans="1:16" x14ac:dyDescent="0.25">
      <c r="A3371" s="224">
        <v>10</v>
      </c>
      <c r="B3371" s="224">
        <v>9969</v>
      </c>
      <c r="C3371" s="224">
        <v>1</v>
      </c>
      <c r="D3371" s="224">
        <v>1</v>
      </c>
      <c r="E3371" s="224">
        <v>112</v>
      </c>
      <c r="F3371" s="232"/>
      <c r="J3371" s="204"/>
      <c r="L3371" s="233"/>
      <c r="M3371" s="275"/>
      <c r="N3371" s="275"/>
      <c r="O3371" s="265"/>
      <c r="P3371" s="320"/>
    </row>
    <row r="3372" spans="1:16" x14ac:dyDescent="0.25">
      <c r="F3372" s="232"/>
      <c r="L3372" s="233"/>
      <c r="M3372" s="275"/>
      <c r="N3372" s="275"/>
      <c r="O3372" s="265"/>
      <c r="P3372" s="320"/>
    </row>
    <row r="3373" spans="1:16" x14ac:dyDescent="0.25">
      <c r="F3373" s="232"/>
      <c r="L3373" s="244"/>
      <c r="M3373" s="305"/>
      <c r="N3373" s="305"/>
      <c r="O3373" s="266"/>
      <c r="P3373" s="320"/>
    </row>
    <row r="3374" spans="1:16" s="242" customFormat="1" x14ac:dyDescent="0.25">
      <c r="A3374" s="236"/>
      <c r="B3374" s="236"/>
      <c r="C3374" s="236"/>
      <c r="D3374" s="236"/>
      <c r="E3374" s="236"/>
      <c r="F3374" s="237"/>
      <c r="G3374" s="238"/>
      <c r="H3374" s="238"/>
      <c r="I3374" s="238"/>
      <c r="J3374" s="211" t="s">
        <v>2138</v>
      </c>
      <c r="K3374" s="239"/>
      <c r="L3374" s="228"/>
      <c r="M3374" s="314"/>
      <c r="N3374" s="300" t="s">
        <v>2133</v>
      </c>
      <c r="O3374" s="240">
        <f>SUM(O3337:O3373)</f>
        <v>0</v>
      </c>
      <c r="P3374" s="322"/>
    </row>
    <row r="3376" spans="1:16" x14ac:dyDescent="0.25">
      <c r="F3376" s="225"/>
      <c r="G3376" s="226"/>
      <c r="H3376" s="226"/>
      <c r="I3376" s="227"/>
      <c r="J3376" s="206"/>
      <c r="K3376" s="226"/>
      <c r="L3376" s="228"/>
      <c r="M3376" s="314"/>
      <c r="N3376" s="300"/>
      <c r="O3376" s="229"/>
      <c r="P3376" s="320"/>
    </row>
    <row r="3377" spans="1:16" s="242" customFormat="1" x14ac:dyDescent="0.25">
      <c r="A3377" s="236"/>
      <c r="B3377" s="236"/>
      <c r="C3377" s="236"/>
      <c r="D3377" s="236"/>
      <c r="E3377" s="236"/>
      <c r="F3377" s="261"/>
      <c r="J3377" s="203" t="s">
        <v>1939</v>
      </c>
      <c r="L3377" s="279"/>
      <c r="M3377" s="309"/>
      <c r="N3377" s="309"/>
      <c r="O3377" s="280"/>
      <c r="P3377" s="322"/>
    </row>
    <row r="3378" spans="1:16" s="242" customFormat="1" x14ac:dyDescent="0.25">
      <c r="A3378" s="236"/>
      <c r="B3378" s="236"/>
      <c r="C3378" s="236"/>
      <c r="D3378" s="236"/>
      <c r="E3378" s="236"/>
      <c r="F3378" s="261"/>
      <c r="J3378" s="203"/>
      <c r="L3378" s="262"/>
      <c r="M3378" s="307"/>
      <c r="N3378" s="307"/>
      <c r="O3378" s="276"/>
      <c r="P3378" s="322"/>
    </row>
    <row r="3379" spans="1:16" s="242" customFormat="1" x14ac:dyDescent="0.25">
      <c r="A3379" s="236"/>
      <c r="B3379" s="236"/>
      <c r="C3379" s="236"/>
      <c r="D3379" s="236"/>
      <c r="E3379" s="236"/>
      <c r="F3379" s="261"/>
      <c r="J3379" s="209" t="s">
        <v>2142</v>
      </c>
      <c r="L3379" s="262"/>
      <c r="M3379" s="307"/>
      <c r="N3379" s="307"/>
      <c r="O3379" s="276"/>
      <c r="P3379" s="322"/>
    </row>
    <row r="3380" spans="1:16" x14ac:dyDescent="0.25">
      <c r="F3380" s="232"/>
      <c r="L3380" s="233"/>
      <c r="M3380" s="275"/>
      <c r="N3380" s="275"/>
      <c r="O3380" s="265"/>
      <c r="P3380" s="320"/>
    </row>
    <row r="3381" spans="1:16" x14ac:dyDescent="0.25">
      <c r="A3381" s="224">
        <v>961</v>
      </c>
      <c r="B3381" s="224">
        <v>1785</v>
      </c>
      <c r="C3381" s="224">
        <v>2</v>
      </c>
      <c r="D3381" s="224">
        <v>5</v>
      </c>
      <c r="E3381" s="224">
        <v>195</v>
      </c>
      <c r="F3381" s="232">
        <v>1</v>
      </c>
      <c r="J3381" s="202" t="s">
        <v>2100</v>
      </c>
      <c r="L3381" s="263" t="s">
        <v>1928</v>
      </c>
      <c r="M3381" s="234">
        <v>177</v>
      </c>
      <c r="N3381" s="275"/>
      <c r="O3381" s="265"/>
      <c r="P3381" s="320"/>
    </row>
    <row r="3382" spans="1:16" x14ac:dyDescent="0.25">
      <c r="F3382" s="232"/>
      <c r="L3382" s="263"/>
      <c r="M3382" s="234"/>
      <c r="N3382" s="275"/>
      <c r="O3382" s="265"/>
      <c r="P3382" s="320"/>
    </row>
    <row r="3383" spans="1:16" x14ac:dyDescent="0.25">
      <c r="A3383" s="224">
        <v>962</v>
      </c>
      <c r="B3383" s="224">
        <v>11443</v>
      </c>
      <c r="C3383" s="224">
        <v>2</v>
      </c>
      <c r="D3383" s="224">
        <v>5</v>
      </c>
      <c r="E3383" s="224">
        <v>195</v>
      </c>
      <c r="F3383" s="232">
        <v>2</v>
      </c>
      <c r="J3383" s="202" t="s">
        <v>2101</v>
      </c>
      <c r="L3383" s="263" t="s">
        <v>1928</v>
      </c>
      <c r="M3383" s="234">
        <v>181</v>
      </c>
      <c r="N3383" s="275"/>
      <c r="O3383" s="265"/>
      <c r="P3383" s="320"/>
    </row>
    <row r="3384" spans="1:16" x14ac:dyDescent="0.25">
      <c r="F3384" s="232"/>
      <c r="L3384" s="263"/>
      <c r="M3384" s="234"/>
      <c r="N3384" s="275"/>
      <c r="O3384" s="265"/>
      <c r="P3384" s="320"/>
    </row>
    <row r="3385" spans="1:16" x14ac:dyDescent="0.25">
      <c r="A3385" s="224">
        <v>963</v>
      </c>
      <c r="B3385" s="224">
        <v>10476</v>
      </c>
      <c r="C3385" s="224">
        <v>2</v>
      </c>
      <c r="D3385" s="224">
        <v>5</v>
      </c>
      <c r="E3385" s="224">
        <v>195</v>
      </c>
      <c r="F3385" s="232">
        <v>3</v>
      </c>
      <c r="J3385" s="202" t="s">
        <v>2102</v>
      </c>
      <c r="L3385" s="263" t="s">
        <v>1928</v>
      </c>
      <c r="M3385" s="234">
        <v>185</v>
      </c>
      <c r="N3385" s="275"/>
      <c r="O3385" s="265"/>
      <c r="P3385" s="320"/>
    </row>
    <row r="3386" spans="1:16" x14ac:dyDescent="0.25">
      <c r="F3386" s="232"/>
      <c r="L3386" s="263"/>
      <c r="M3386" s="234"/>
      <c r="N3386" s="275"/>
      <c r="O3386" s="265"/>
      <c r="P3386" s="320"/>
    </row>
    <row r="3387" spans="1:16" x14ac:dyDescent="0.25">
      <c r="A3387" s="224">
        <v>964</v>
      </c>
      <c r="B3387" s="224">
        <v>11581</v>
      </c>
      <c r="C3387" s="224">
        <v>2</v>
      </c>
      <c r="D3387" s="224">
        <v>5</v>
      </c>
      <c r="E3387" s="224">
        <v>195</v>
      </c>
      <c r="F3387" s="232">
        <v>4</v>
      </c>
      <c r="J3387" s="202" t="s">
        <v>2103</v>
      </c>
      <c r="L3387" s="263" t="s">
        <v>1928</v>
      </c>
      <c r="M3387" s="234">
        <v>194</v>
      </c>
      <c r="N3387" s="275"/>
      <c r="O3387" s="265"/>
      <c r="P3387" s="320"/>
    </row>
    <row r="3388" spans="1:16" x14ac:dyDescent="0.25">
      <c r="A3388" s="224">
        <v>12</v>
      </c>
      <c r="B3388" s="224">
        <v>9971</v>
      </c>
      <c r="C3388" s="224">
        <v>1</v>
      </c>
      <c r="D3388" s="224">
        <v>1</v>
      </c>
      <c r="E3388" s="224">
        <v>112</v>
      </c>
      <c r="F3388" s="232"/>
      <c r="L3388" s="233"/>
      <c r="M3388" s="275"/>
      <c r="N3388" s="275"/>
      <c r="O3388" s="265"/>
      <c r="P3388" s="320"/>
    </row>
    <row r="3389" spans="1:16" x14ac:dyDescent="0.25">
      <c r="F3389" s="232"/>
      <c r="J3389" s="203"/>
      <c r="L3389" s="233"/>
      <c r="M3389" s="275"/>
      <c r="N3389" s="275"/>
      <c r="O3389" s="265"/>
      <c r="P3389" s="320"/>
    </row>
    <row r="3390" spans="1:16" x14ac:dyDescent="0.25">
      <c r="A3390" s="224">
        <v>13</v>
      </c>
      <c r="B3390" s="224">
        <v>9972</v>
      </c>
      <c r="C3390" s="224">
        <v>1</v>
      </c>
      <c r="D3390" s="224">
        <v>1</v>
      </c>
      <c r="E3390" s="224">
        <v>112</v>
      </c>
      <c r="F3390" s="232"/>
      <c r="L3390" s="233"/>
      <c r="M3390" s="275"/>
      <c r="N3390" s="275"/>
      <c r="O3390" s="265"/>
      <c r="P3390" s="320"/>
    </row>
    <row r="3391" spans="1:16" x14ac:dyDescent="0.25">
      <c r="A3391" s="224">
        <v>9</v>
      </c>
      <c r="B3391" s="224">
        <v>6695</v>
      </c>
      <c r="C3391" s="224">
        <v>1</v>
      </c>
      <c r="D3391" s="224">
        <v>1</v>
      </c>
      <c r="E3391" s="224">
        <v>112</v>
      </c>
      <c r="F3391" s="232"/>
      <c r="G3391" s="231">
        <v>66</v>
      </c>
      <c r="L3391" s="233"/>
      <c r="M3391" s="275"/>
      <c r="N3391" s="275"/>
      <c r="O3391" s="265"/>
      <c r="P3391" s="320"/>
    </row>
    <row r="3392" spans="1:16" x14ac:dyDescent="0.25">
      <c r="F3392" s="232"/>
      <c r="L3392" s="233"/>
      <c r="M3392" s="275"/>
      <c r="N3392" s="275"/>
      <c r="O3392" s="265"/>
      <c r="P3392" s="320"/>
    </row>
    <row r="3393" spans="1:16" x14ac:dyDescent="0.25">
      <c r="A3393" s="224">
        <v>10</v>
      </c>
      <c r="B3393" s="224">
        <v>9969</v>
      </c>
      <c r="C3393" s="224">
        <v>1</v>
      </c>
      <c r="D3393" s="224">
        <v>1</v>
      </c>
      <c r="E3393" s="224">
        <v>112</v>
      </c>
      <c r="F3393" s="232"/>
      <c r="J3393" s="204"/>
      <c r="L3393" s="233"/>
      <c r="M3393" s="275"/>
      <c r="N3393" s="275"/>
      <c r="O3393" s="265"/>
      <c r="P3393" s="320"/>
    </row>
    <row r="3394" spans="1:16" x14ac:dyDescent="0.25">
      <c r="F3394" s="232"/>
      <c r="L3394" s="233"/>
      <c r="M3394" s="275"/>
      <c r="N3394" s="275"/>
      <c r="O3394" s="265"/>
      <c r="P3394" s="320"/>
    </row>
    <row r="3395" spans="1:16" x14ac:dyDescent="0.25">
      <c r="A3395" s="224">
        <v>11</v>
      </c>
      <c r="B3395" s="224">
        <v>9970</v>
      </c>
      <c r="C3395" s="224">
        <v>1</v>
      </c>
      <c r="D3395" s="224">
        <v>1</v>
      </c>
      <c r="E3395" s="224">
        <v>112</v>
      </c>
      <c r="F3395" s="232"/>
      <c r="L3395" s="233"/>
      <c r="M3395" s="275"/>
      <c r="N3395" s="275"/>
      <c r="O3395" s="265"/>
      <c r="P3395" s="320"/>
    </row>
    <row r="3396" spans="1:16" x14ac:dyDescent="0.25">
      <c r="F3396" s="232"/>
      <c r="L3396" s="233"/>
      <c r="M3396" s="275"/>
      <c r="N3396" s="275"/>
      <c r="O3396" s="265"/>
      <c r="P3396" s="320"/>
    </row>
    <row r="3397" spans="1:16" x14ac:dyDescent="0.25">
      <c r="A3397" s="224">
        <v>9</v>
      </c>
      <c r="B3397" s="224">
        <v>6695</v>
      </c>
      <c r="C3397" s="224">
        <v>1</v>
      </c>
      <c r="D3397" s="224">
        <v>1</v>
      </c>
      <c r="E3397" s="224">
        <v>112</v>
      </c>
      <c r="F3397" s="232"/>
      <c r="G3397" s="231">
        <v>66</v>
      </c>
      <c r="L3397" s="233"/>
      <c r="M3397" s="275"/>
      <c r="N3397" s="275"/>
      <c r="O3397" s="265"/>
      <c r="P3397" s="320"/>
    </row>
    <row r="3398" spans="1:16" x14ac:dyDescent="0.25">
      <c r="F3398" s="232"/>
      <c r="L3398" s="233"/>
      <c r="M3398" s="275"/>
      <c r="N3398" s="275"/>
      <c r="O3398" s="265"/>
      <c r="P3398" s="320"/>
    </row>
    <row r="3399" spans="1:16" x14ac:dyDescent="0.25">
      <c r="A3399" s="224">
        <v>12</v>
      </c>
      <c r="B3399" s="224">
        <v>9971</v>
      </c>
      <c r="C3399" s="224">
        <v>1</v>
      </c>
      <c r="D3399" s="224">
        <v>1</v>
      </c>
      <c r="E3399" s="224">
        <v>112</v>
      </c>
      <c r="F3399" s="232"/>
      <c r="L3399" s="233"/>
      <c r="M3399" s="275"/>
      <c r="N3399" s="275"/>
      <c r="O3399" s="265"/>
      <c r="P3399" s="320"/>
    </row>
    <row r="3400" spans="1:16" x14ac:dyDescent="0.25">
      <c r="F3400" s="232"/>
      <c r="J3400" s="203"/>
      <c r="L3400" s="233"/>
      <c r="M3400" s="275"/>
      <c r="N3400" s="275"/>
      <c r="O3400" s="265"/>
      <c r="P3400" s="320"/>
    </row>
    <row r="3401" spans="1:16" x14ac:dyDescent="0.25">
      <c r="A3401" s="224">
        <v>13</v>
      </c>
      <c r="B3401" s="224">
        <v>9972</v>
      </c>
      <c r="C3401" s="224">
        <v>1</v>
      </c>
      <c r="D3401" s="224">
        <v>1</v>
      </c>
      <c r="E3401" s="224">
        <v>112</v>
      </c>
      <c r="F3401" s="232"/>
      <c r="L3401" s="233"/>
      <c r="M3401" s="275"/>
      <c r="N3401" s="275"/>
      <c r="O3401" s="265"/>
      <c r="P3401" s="320"/>
    </row>
    <row r="3402" spans="1:16" x14ac:dyDescent="0.25">
      <c r="A3402" s="224">
        <v>9</v>
      </c>
      <c r="B3402" s="224">
        <v>6695</v>
      </c>
      <c r="C3402" s="224">
        <v>1</v>
      </c>
      <c r="D3402" s="224">
        <v>1</v>
      </c>
      <c r="E3402" s="224">
        <v>112</v>
      </c>
      <c r="F3402" s="232"/>
      <c r="G3402" s="231">
        <v>66</v>
      </c>
      <c r="L3402" s="233"/>
      <c r="M3402" s="275"/>
      <c r="N3402" s="275"/>
      <c r="O3402" s="265"/>
      <c r="P3402" s="320"/>
    </row>
    <row r="3403" spans="1:16" x14ac:dyDescent="0.25">
      <c r="F3403" s="232"/>
      <c r="L3403" s="233"/>
      <c r="M3403" s="275"/>
      <c r="N3403" s="275"/>
      <c r="O3403" s="265"/>
      <c r="P3403" s="320"/>
    </row>
    <row r="3404" spans="1:16" x14ac:dyDescent="0.25">
      <c r="A3404" s="224">
        <v>10</v>
      </c>
      <c r="B3404" s="224">
        <v>9969</v>
      </c>
      <c r="C3404" s="224">
        <v>1</v>
      </c>
      <c r="D3404" s="224">
        <v>1</v>
      </c>
      <c r="E3404" s="224">
        <v>112</v>
      </c>
      <c r="F3404" s="232"/>
      <c r="J3404" s="204"/>
      <c r="L3404" s="233"/>
      <c r="M3404" s="275"/>
      <c r="N3404" s="275"/>
      <c r="O3404" s="265"/>
      <c r="P3404" s="320"/>
    </row>
    <row r="3405" spans="1:16" x14ac:dyDescent="0.25">
      <c r="F3405" s="232"/>
      <c r="L3405" s="233"/>
      <c r="M3405" s="275"/>
      <c r="N3405" s="275"/>
      <c r="O3405" s="265"/>
      <c r="P3405" s="320"/>
    </row>
    <row r="3406" spans="1:16" x14ac:dyDescent="0.25">
      <c r="A3406" s="224">
        <v>11</v>
      </c>
      <c r="B3406" s="224">
        <v>9970</v>
      </c>
      <c r="C3406" s="224">
        <v>1</v>
      </c>
      <c r="D3406" s="224">
        <v>1</v>
      </c>
      <c r="E3406" s="224">
        <v>112</v>
      </c>
      <c r="F3406" s="232"/>
      <c r="L3406" s="233"/>
      <c r="M3406" s="275"/>
      <c r="N3406" s="275"/>
      <c r="O3406" s="265"/>
      <c r="P3406" s="320"/>
    </row>
    <row r="3407" spans="1:16" x14ac:dyDescent="0.25">
      <c r="F3407" s="232"/>
      <c r="L3407" s="233"/>
      <c r="M3407" s="275"/>
      <c r="N3407" s="275"/>
      <c r="O3407" s="265"/>
      <c r="P3407" s="320"/>
    </row>
    <row r="3408" spans="1:16" x14ac:dyDescent="0.25">
      <c r="A3408" s="224">
        <v>9</v>
      </c>
      <c r="B3408" s="224">
        <v>6695</v>
      </c>
      <c r="C3408" s="224">
        <v>1</v>
      </c>
      <c r="D3408" s="224">
        <v>1</v>
      </c>
      <c r="E3408" s="224">
        <v>112</v>
      </c>
      <c r="F3408" s="232"/>
      <c r="G3408" s="231">
        <v>66</v>
      </c>
      <c r="L3408" s="233"/>
      <c r="M3408" s="275"/>
      <c r="N3408" s="275"/>
      <c r="O3408" s="265"/>
      <c r="P3408" s="320"/>
    </row>
    <row r="3409" spans="1:16" x14ac:dyDescent="0.25">
      <c r="F3409" s="232"/>
      <c r="L3409" s="233"/>
      <c r="M3409" s="275"/>
      <c r="N3409" s="275"/>
      <c r="O3409" s="265"/>
      <c r="P3409" s="320"/>
    </row>
    <row r="3410" spans="1:16" x14ac:dyDescent="0.25">
      <c r="A3410" s="224">
        <v>10</v>
      </c>
      <c r="B3410" s="224">
        <v>9969</v>
      </c>
      <c r="C3410" s="224">
        <v>1</v>
      </c>
      <c r="D3410" s="224">
        <v>1</v>
      </c>
      <c r="E3410" s="224">
        <v>112</v>
      </c>
      <c r="F3410" s="232"/>
      <c r="J3410" s="204"/>
      <c r="L3410" s="233"/>
      <c r="M3410" s="275"/>
      <c r="N3410" s="275"/>
      <c r="O3410" s="265"/>
      <c r="P3410" s="320"/>
    </row>
    <row r="3411" spans="1:16" x14ac:dyDescent="0.25">
      <c r="F3411" s="232"/>
      <c r="L3411" s="233"/>
      <c r="M3411" s="275"/>
      <c r="N3411" s="275"/>
      <c r="O3411" s="265"/>
      <c r="P3411" s="320"/>
    </row>
    <row r="3412" spans="1:16" x14ac:dyDescent="0.25">
      <c r="A3412" s="224">
        <v>11</v>
      </c>
      <c r="B3412" s="224">
        <v>9970</v>
      </c>
      <c r="C3412" s="224">
        <v>1</v>
      </c>
      <c r="D3412" s="224">
        <v>1</v>
      </c>
      <c r="E3412" s="224">
        <v>112</v>
      </c>
      <c r="F3412" s="232"/>
      <c r="L3412" s="233"/>
      <c r="M3412" s="275"/>
      <c r="N3412" s="275"/>
      <c r="O3412" s="265"/>
      <c r="P3412" s="320"/>
    </row>
    <row r="3413" spans="1:16" x14ac:dyDescent="0.25">
      <c r="F3413" s="232"/>
      <c r="L3413" s="233"/>
      <c r="M3413" s="275"/>
      <c r="N3413" s="275"/>
      <c r="O3413" s="265"/>
      <c r="P3413" s="320"/>
    </row>
    <row r="3414" spans="1:16" x14ac:dyDescent="0.25">
      <c r="A3414" s="224">
        <v>12</v>
      </c>
      <c r="B3414" s="224">
        <v>9971</v>
      </c>
      <c r="C3414" s="224">
        <v>1</v>
      </c>
      <c r="D3414" s="224">
        <v>1</v>
      </c>
      <c r="E3414" s="224">
        <v>112</v>
      </c>
      <c r="F3414" s="232"/>
      <c r="J3414" s="204"/>
      <c r="L3414" s="233"/>
      <c r="M3414" s="275"/>
      <c r="N3414" s="275"/>
      <c r="O3414" s="265"/>
      <c r="P3414" s="320"/>
    </row>
    <row r="3415" spans="1:16" x14ac:dyDescent="0.25">
      <c r="F3415" s="232"/>
      <c r="L3415" s="233"/>
      <c r="M3415" s="275"/>
      <c r="N3415" s="275"/>
      <c r="O3415" s="265"/>
      <c r="P3415" s="320"/>
    </row>
    <row r="3416" spans="1:16" x14ac:dyDescent="0.25">
      <c r="A3416" s="224">
        <v>9</v>
      </c>
      <c r="B3416" s="224">
        <v>6695</v>
      </c>
      <c r="C3416" s="224">
        <v>1</v>
      </c>
      <c r="D3416" s="224">
        <v>1</v>
      </c>
      <c r="E3416" s="224">
        <v>112</v>
      </c>
      <c r="F3416" s="232"/>
      <c r="G3416" s="231">
        <v>66</v>
      </c>
      <c r="L3416" s="233"/>
      <c r="M3416" s="275"/>
      <c r="N3416" s="275"/>
      <c r="O3416" s="265"/>
      <c r="P3416" s="320"/>
    </row>
    <row r="3417" spans="1:16" x14ac:dyDescent="0.25">
      <c r="F3417" s="232"/>
      <c r="L3417" s="233"/>
      <c r="M3417" s="275"/>
      <c r="N3417" s="275"/>
      <c r="O3417" s="265"/>
      <c r="P3417" s="320"/>
    </row>
    <row r="3418" spans="1:16" x14ac:dyDescent="0.25">
      <c r="A3418" s="224">
        <v>10</v>
      </c>
      <c r="B3418" s="224">
        <v>9969</v>
      </c>
      <c r="C3418" s="224">
        <v>1</v>
      </c>
      <c r="D3418" s="224">
        <v>1</v>
      </c>
      <c r="E3418" s="224">
        <v>112</v>
      </c>
      <c r="F3418" s="232"/>
      <c r="J3418" s="204"/>
      <c r="L3418" s="244"/>
      <c r="M3418" s="305"/>
      <c r="N3418" s="305"/>
      <c r="O3418" s="266"/>
      <c r="P3418" s="320"/>
    </row>
    <row r="3419" spans="1:16" x14ac:dyDescent="0.25">
      <c r="F3419" s="225"/>
      <c r="G3419" s="226"/>
      <c r="H3419" s="226"/>
      <c r="I3419" s="226"/>
      <c r="J3419" s="211" t="s">
        <v>2141</v>
      </c>
      <c r="K3419" s="281"/>
      <c r="L3419" s="228"/>
      <c r="M3419" s="314"/>
      <c r="N3419" s="300"/>
      <c r="O3419" s="240"/>
      <c r="P3419" s="322"/>
    </row>
    <row r="3420" spans="1:16" x14ac:dyDescent="0.25">
      <c r="J3420" s="207"/>
      <c r="O3420" s="241"/>
      <c r="P3420" s="322"/>
    </row>
    <row r="3422" spans="1:16" x14ac:dyDescent="0.25">
      <c r="F3422" s="225"/>
      <c r="G3422" s="226"/>
      <c r="H3422" s="226"/>
      <c r="I3422" s="227"/>
      <c r="J3422" s="206"/>
      <c r="K3422" s="226"/>
      <c r="L3422" s="228"/>
      <c r="M3422" s="314"/>
      <c r="N3422" s="300"/>
      <c r="O3422" s="229"/>
      <c r="P3422" s="320"/>
    </row>
    <row r="3423" spans="1:16" x14ac:dyDescent="0.25">
      <c r="A3423" s="224">
        <v>965</v>
      </c>
      <c r="B3423" s="224">
        <v>7773</v>
      </c>
      <c r="C3423" s="224">
        <v>3</v>
      </c>
      <c r="D3423" s="224">
        <v>1</v>
      </c>
      <c r="E3423" s="224">
        <v>196</v>
      </c>
      <c r="F3423" s="232"/>
      <c r="J3423" s="205" t="s">
        <v>2104</v>
      </c>
      <c r="L3423" s="233"/>
      <c r="M3423" s="275"/>
      <c r="N3423" s="275"/>
      <c r="O3423" s="265"/>
      <c r="P3423" s="320"/>
    </row>
    <row r="3424" spans="1:16" x14ac:dyDescent="0.25">
      <c r="F3424" s="232"/>
      <c r="J3424" s="205"/>
      <c r="L3424" s="233"/>
      <c r="M3424" s="275"/>
      <c r="N3424" s="275"/>
      <c r="O3424" s="265"/>
      <c r="P3424" s="320"/>
    </row>
    <row r="3425" spans="1:16" x14ac:dyDescent="0.25">
      <c r="A3425" s="224">
        <v>966</v>
      </c>
      <c r="B3425" s="224">
        <v>7774</v>
      </c>
      <c r="C3425" s="224">
        <v>3</v>
      </c>
      <c r="D3425" s="224">
        <v>1</v>
      </c>
      <c r="E3425" s="224">
        <v>196</v>
      </c>
      <c r="F3425" s="232"/>
      <c r="J3425" s="205" t="s">
        <v>1317</v>
      </c>
      <c r="L3425" s="233"/>
      <c r="M3425" s="275"/>
      <c r="N3425" s="275"/>
      <c r="O3425" s="265"/>
      <c r="P3425" s="320"/>
    </row>
    <row r="3426" spans="1:16" x14ac:dyDescent="0.25">
      <c r="F3426" s="232"/>
      <c r="J3426" s="205"/>
      <c r="L3426" s="233"/>
      <c r="M3426" s="275"/>
      <c r="N3426" s="275"/>
      <c r="O3426" s="265"/>
      <c r="P3426" s="320"/>
    </row>
    <row r="3427" spans="1:16" x14ac:dyDescent="0.25">
      <c r="A3427" s="224">
        <v>967</v>
      </c>
      <c r="B3427" s="224">
        <v>7775</v>
      </c>
      <c r="C3427" s="224">
        <v>3</v>
      </c>
      <c r="D3427" s="224">
        <v>1</v>
      </c>
      <c r="E3427" s="224">
        <v>196</v>
      </c>
      <c r="F3427" s="232"/>
      <c r="J3427" s="205" t="s">
        <v>2105</v>
      </c>
      <c r="L3427" s="233"/>
      <c r="M3427" s="275"/>
      <c r="N3427" s="275"/>
      <c r="O3427" s="265"/>
      <c r="P3427" s="320"/>
    </row>
    <row r="3428" spans="1:16" x14ac:dyDescent="0.25">
      <c r="F3428" s="232"/>
      <c r="J3428" s="205"/>
      <c r="L3428" s="233"/>
      <c r="M3428" s="275"/>
      <c r="N3428" s="275"/>
      <c r="O3428" s="265"/>
      <c r="P3428" s="320"/>
    </row>
    <row r="3429" spans="1:16" x14ac:dyDescent="0.25">
      <c r="A3429" s="224">
        <v>968</v>
      </c>
      <c r="B3429" s="224">
        <v>7806</v>
      </c>
      <c r="C3429" s="224">
        <v>3</v>
      </c>
      <c r="D3429" s="224">
        <v>1</v>
      </c>
      <c r="E3429" s="224">
        <v>196</v>
      </c>
      <c r="F3429" s="232"/>
      <c r="J3429" s="205" t="s">
        <v>1319</v>
      </c>
      <c r="L3429" s="233"/>
      <c r="M3429" s="275"/>
      <c r="N3429" s="275"/>
      <c r="O3429" s="265"/>
      <c r="P3429" s="320"/>
    </row>
    <row r="3430" spans="1:16" x14ac:dyDescent="0.25">
      <c r="F3430" s="232"/>
      <c r="L3430" s="233"/>
      <c r="M3430" s="275"/>
      <c r="N3430" s="275"/>
      <c r="O3430" s="265"/>
      <c r="P3430" s="320"/>
    </row>
    <row r="3431" spans="1:16" ht="30" x14ac:dyDescent="0.25">
      <c r="A3431" s="224">
        <v>969</v>
      </c>
      <c r="B3431" s="224">
        <v>7807</v>
      </c>
      <c r="C3431" s="224">
        <v>3</v>
      </c>
      <c r="D3431" s="224">
        <v>1</v>
      </c>
      <c r="E3431" s="224">
        <v>196</v>
      </c>
      <c r="F3431" s="232"/>
      <c r="G3431" s="231">
        <v>19</v>
      </c>
      <c r="J3431" s="202" t="s">
        <v>1320</v>
      </c>
      <c r="L3431" s="233"/>
      <c r="M3431" s="275"/>
      <c r="N3431" s="275"/>
      <c r="O3431" s="265"/>
      <c r="P3431" s="320"/>
    </row>
    <row r="3432" spans="1:16" x14ac:dyDescent="0.25">
      <c r="F3432" s="232"/>
      <c r="L3432" s="233"/>
      <c r="M3432" s="275"/>
      <c r="N3432" s="275"/>
      <c r="O3432" s="265"/>
      <c r="P3432" s="320"/>
    </row>
    <row r="3433" spans="1:16" x14ac:dyDescent="0.25">
      <c r="A3433" s="224">
        <v>970</v>
      </c>
      <c r="B3433" s="224">
        <v>7808</v>
      </c>
      <c r="C3433" s="224">
        <v>3</v>
      </c>
      <c r="D3433" s="224">
        <v>1</v>
      </c>
      <c r="E3433" s="224">
        <v>196</v>
      </c>
      <c r="F3433" s="232"/>
      <c r="J3433" s="205" t="s">
        <v>1321</v>
      </c>
      <c r="L3433" s="233"/>
      <c r="M3433" s="275"/>
      <c r="N3433" s="275"/>
      <c r="O3433" s="265"/>
      <c r="P3433" s="320"/>
    </row>
    <row r="3434" spans="1:16" x14ac:dyDescent="0.25">
      <c r="F3434" s="232"/>
      <c r="L3434" s="233"/>
      <c r="M3434" s="275"/>
      <c r="N3434" s="275"/>
      <c r="O3434" s="265"/>
      <c r="P3434" s="320"/>
    </row>
    <row r="3435" spans="1:16" x14ac:dyDescent="0.25">
      <c r="A3435" s="224">
        <v>971</v>
      </c>
      <c r="B3435" s="224">
        <v>10355</v>
      </c>
      <c r="C3435" s="224">
        <v>3</v>
      </c>
      <c r="D3435" s="224">
        <v>1</v>
      </c>
      <c r="E3435" s="224">
        <v>196</v>
      </c>
      <c r="F3435" s="232"/>
      <c r="J3435" s="202" t="s">
        <v>1365</v>
      </c>
      <c r="L3435" s="233"/>
      <c r="M3435" s="275"/>
      <c r="N3435" s="275"/>
      <c r="O3435" s="265"/>
      <c r="P3435" s="320"/>
    </row>
    <row r="3436" spans="1:16" x14ac:dyDescent="0.25">
      <c r="F3436" s="232"/>
      <c r="L3436" s="233"/>
      <c r="M3436" s="275"/>
      <c r="N3436" s="275"/>
      <c r="O3436" s="265"/>
      <c r="P3436" s="320"/>
    </row>
    <row r="3437" spans="1:16" ht="30" x14ac:dyDescent="0.25">
      <c r="A3437" s="224">
        <v>972</v>
      </c>
      <c r="B3437" s="224">
        <v>10357</v>
      </c>
      <c r="C3437" s="224">
        <v>3</v>
      </c>
      <c r="D3437" s="224">
        <v>1</v>
      </c>
      <c r="E3437" s="224">
        <v>196</v>
      </c>
      <c r="F3437" s="232"/>
      <c r="J3437" s="202" t="s">
        <v>2106</v>
      </c>
      <c r="L3437" s="233"/>
      <c r="M3437" s="275"/>
      <c r="N3437" s="275"/>
      <c r="O3437" s="265"/>
      <c r="P3437" s="320"/>
    </row>
    <row r="3438" spans="1:16" x14ac:dyDescent="0.25">
      <c r="F3438" s="232"/>
      <c r="L3438" s="233"/>
      <c r="M3438" s="275"/>
      <c r="N3438" s="275"/>
      <c r="O3438" s="265"/>
      <c r="P3438" s="320"/>
    </row>
    <row r="3439" spans="1:16" x14ac:dyDescent="0.25">
      <c r="A3439" s="224">
        <v>973</v>
      </c>
      <c r="B3439" s="224">
        <v>10358</v>
      </c>
      <c r="C3439" s="224">
        <v>3</v>
      </c>
      <c r="D3439" s="224">
        <v>1</v>
      </c>
      <c r="E3439" s="224">
        <v>196</v>
      </c>
      <c r="F3439" s="232"/>
      <c r="J3439" s="202" t="s">
        <v>2107</v>
      </c>
      <c r="L3439" s="233"/>
      <c r="M3439" s="275"/>
      <c r="N3439" s="275"/>
      <c r="O3439" s="265"/>
      <c r="P3439" s="320"/>
    </row>
    <row r="3440" spans="1:16" x14ac:dyDescent="0.25">
      <c r="F3440" s="232"/>
      <c r="L3440" s="233"/>
      <c r="M3440" s="275"/>
      <c r="N3440" s="275"/>
      <c r="O3440" s="265"/>
      <c r="P3440" s="320"/>
    </row>
    <row r="3441" spans="1:19" ht="30" x14ac:dyDescent="0.25">
      <c r="A3441" s="224">
        <v>974</v>
      </c>
      <c r="B3441" s="224">
        <v>10359</v>
      </c>
      <c r="C3441" s="224">
        <v>3</v>
      </c>
      <c r="D3441" s="224">
        <v>1</v>
      </c>
      <c r="E3441" s="224">
        <v>196</v>
      </c>
      <c r="F3441" s="232"/>
      <c r="J3441" s="202" t="s">
        <v>2108</v>
      </c>
      <c r="L3441" s="233"/>
      <c r="M3441" s="275"/>
      <c r="N3441" s="275"/>
      <c r="O3441" s="265"/>
      <c r="P3441" s="320"/>
    </row>
    <row r="3442" spans="1:19" x14ac:dyDescent="0.25">
      <c r="F3442" s="232"/>
      <c r="L3442" s="233"/>
      <c r="M3442" s="275"/>
      <c r="N3442" s="275"/>
      <c r="O3442" s="265"/>
      <c r="P3442" s="320"/>
    </row>
    <row r="3443" spans="1:19" x14ac:dyDescent="0.25">
      <c r="A3443" s="224">
        <v>975</v>
      </c>
      <c r="B3443" s="224">
        <v>10368</v>
      </c>
      <c r="C3443" s="224">
        <v>3</v>
      </c>
      <c r="D3443" s="224">
        <v>1</v>
      </c>
      <c r="E3443" s="224">
        <v>196</v>
      </c>
      <c r="F3443" s="232"/>
      <c r="J3443" s="202" t="s">
        <v>2109</v>
      </c>
      <c r="L3443" s="233"/>
      <c r="M3443" s="275"/>
      <c r="N3443" s="275"/>
      <c r="O3443" s="265"/>
      <c r="P3443" s="320"/>
    </row>
    <row r="3444" spans="1:19" x14ac:dyDescent="0.25">
      <c r="F3444" s="232"/>
      <c r="L3444" s="233"/>
      <c r="M3444" s="275"/>
      <c r="N3444" s="275"/>
      <c r="O3444" s="265"/>
      <c r="P3444" s="320"/>
    </row>
    <row r="3445" spans="1:19" ht="30" x14ac:dyDescent="0.25">
      <c r="A3445" s="224">
        <v>976</v>
      </c>
      <c r="B3445" s="224">
        <v>10369</v>
      </c>
      <c r="C3445" s="224">
        <v>3</v>
      </c>
      <c r="D3445" s="224">
        <v>1</v>
      </c>
      <c r="E3445" s="224">
        <v>196</v>
      </c>
      <c r="F3445" s="232"/>
      <c r="J3445" s="202" t="s">
        <v>2110</v>
      </c>
      <c r="L3445" s="233"/>
      <c r="M3445" s="275"/>
      <c r="N3445" s="275"/>
      <c r="O3445" s="265"/>
      <c r="P3445" s="320"/>
    </row>
    <row r="3446" spans="1:19" x14ac:dyDescent="0.25">
      <c r="F3446" s="232"/>
      <c r="L3446" s="233"/>
      <c r="M3446" s="275"/>
      <c r="N3446" s="275"/>
      <c r="O3446" s="265"/>
      <c r="P3446" s="320"/>
    </row>
    <row r="3447" spans="1:19" ht="30" x14ac:dyDescent="0.25">
      <c r="A3447" s="224">
        <v>977</v>
      </c>
      <c r="B3447" s="224">
        <v>10370</v>
      </c>
      <c r="C3447" s="224">
        <v>3</v>
      </c>
      <c r="D3447" s="224">
        <v>1</v>
      </c>
      <c r="E3447" s="224">
        <v>196</v>
      </c>
      <c r="F3447" s="232"/>
      <c r="J3447" s="205" t="s">
        <v>2111</v>
      </c>
      <c r="L3447" s="233"/>
      <c r="M3447" s="275"/>
      <c r="N3447" s="275"/>
      <c r="O3447" s="265"/>
      <c r="P3447" s="320"/>
    </row>
    <row r="3448" spans="1:19" x14ac:dyDescent="0.25">
      <c r="F3448" s="232"/>
      <c r="L3448" s="233"/>
      <c r="M3448" s="275"/>
      <c r="N3448" s="275"/>
      <c r="O3448" s="265"/>
      <c r="P3448" s="320"/>
    </row>
    <row r="3449" spans="1:19" x14ac:dyDescent="0.25">
      <c r="A3449" s="224">
        <v>978</v>
      </c>
      <c r="B3449" s="224">
        <v>7795</v>
      </c>
      <c r="C3449" s="224">
        <v>3</v>
      </c>
      <c r="D3449" s="224">
        <v>1</v>
      </c>
      <c r="E3449" s="224">
        <v>196</v>
      </c>
      <c r="F3449" s="232"/>
      <c r="J3449" s="202" t="s">
        <v>2112</v>
      </c>
      <c r="L3449" s="233"/>
      <c r="M3449" s="275"/>
      <c r="N3449" s="275"/>
      <c r="O3449" s="265"/>
      <c r="P3449" s="320"/>
    </row>
    <row r="3450" spans="1:19" x14ac:dyDescent="0.25">
      <c r="F3450" s="232"/>
      <c r="L3450" s="233"/>
      <c r="M3450" s="275"/>
      <c r="N3450" s="275"/>
      <c r="O3450" s="265"/>
      <c r="P3450" s="320"/>
      <c r="S3450" s="275"/>
    </row>
    <row r="3451" spans="1:19" ht="30" x14ac:dyDescent="0.25">
      <c r="A3451" s="224">
        <v>979</v>
      </c>
      <c r="B3451" s="224">
        <v>12848</v>
      </c>
      <c r="C3451" s="224">
        <v>3</v>
      </c>
      <c r="D3451" s="224">
        <v>1</v>
      </c>
      <c r="E3451" s="224">
        <v>196</v>
      </c>
      <c r="F3451" s="232">
        <v>1</v>
      </c>
      <c r="J3451" s="326" t="s">
        <v>2155</v>
      </c>
      <c r="L3451" s="233" t="s">
        <v>1350</v>
      </c>
      <c r="M3451" s="275">
        <v>1</v>
      </c>
      <c r="N3451" s="275">
        <v>440000</v>
      </c>
      <c r="O3451" s="265">
        <f>ROUND(M3451*N3451,2)</f>
        <v>440000</v>
      </c>
      <c r="P3451" s="320"/>
    </row>
    <row r="3452" spans="1:19" x14ac:dyDescent="0.25">
      <c r="F3452" s="232"/>
      <c r="L3452" s="233"/>
      <c r="M3452" s="275"/>
      <c r="N3452" s="275"/>
      <c r="O3452" s="265"/>
      <c r="P3452" s="320"/>
    </row>
    <row r="3453" spans="1:19" x14ac:dyDescent="0.25">
      <c r="A3453" s="224">
        <v>980</v>
      </c>
      <c r="B3453" s="224">
        <v>7797</v>
      </c>
      <c r="C3453" s="224">
        <v>3</v>
      </c>
      <c r="D3453" s="224">
        <v>1</v>
      </c>
      <c r="E3453" s="224">
        <v>196</v>
      </c>
      <c r="F3453" s="232">
        <v>2</v>
      </c>
      <c r="J3453" s="202" t="s">
        <v>2113</v>
      </c>
      <c r="L3453" s="233" t="s">
        <v>1350</v>
      </c>
      <c r="M3453" s="275">
        <v>1</v>
      </c>
      <c r="N3453" s="275"/>
      <c r="O3453" s="265"/>
      <c r="P3453" s="320"/>
    </row>
    <row r="3454" spans="1:19" x14ac:dyDescent="0.25">
      <c r="F3454" s="232"/>
      <c r="L3454" s="233"/>
      <c r="M3454" s="275"/>
      <c r="N3454" s="275"/>
      <c r="O3454" s="265"/>
      <c r="P3454" s="320"/>
    </row>
    <row r="3455" spans="1:19" x14ac:dyDescent="0.25">
      <c r="A3455" s="224">
        <v>981</v>
      </c>
      <c r="B3455" s="224">
        <v>7798</v>
      </c>
      <c r="C3455" s="224">
        <v>3</v>
      </c>
      <c r="D3455" s="224">
        <v>1</v>
      </c>
      <c r="E3455" s="224">
        <v>196</v>
      </c>
      <c r="F3455" s="232">
        <v>3</v>
      </c>
      <c r="J3455" s="202" t="s">
        <v>2114</v>
      </c>
      <c r="L3455" s="233" t="s">
        <v>1350</v>
      </c>
      <c r="M3455" s="275">
        <v>1</v>
      </c>
      <c r="N3455" s="275"/>
      <c r="O3455" s="265"/>
      <c r="P3455" s="320"/>
    </row>
    <row r="3456" spans="1:19" x14ac:dyDescent="0.25">
      <c r="F3456" s="232"/>
      <c r="L3456" s="233"/>
      <c r="M3456" s="275"/>
      <c r="N3456" s="275"/>
      <c r="O3456" s="265"/>
      <c r="P3456" s="320"/>
    </row>
    <row r="3457" spans="1:16" x14ac:dyDescent="0.25">
      <c r="A3457" s="224">
        <v>982</v>
      </c>
      <c r="B3457" s="224">
        <v>12327</v>
      </c>
      <c r="C3457" s="224">
        <v>3</v>
      </c>
      <c r="D3457" s="224">
        <v>1</v>
      </c>
      <c r="E3457" s="224">
        <v>196</v>
      </c>
      <c r="F3457" s="232"/>
      <c r="J3457" s="202" t="s">
        <v>2115</v>
      </c>
      <c r="L3457" s="233"/>
      <c r="M3457" s="275"/>
      <c r="N3457" s="275"/>
      <c r="O3457" s="265"/>
      <c r="P3457" s="320"/>
    </row>
    <row r="3458" spans="1:16" x14ac:dyDescent="0.25">
      <c r="F3458" s="232"/>
      <c r="L3458" s="233"/>
      <c r="M3458" s="275"/>
      <c r="N3458" s="275"/>
      <c r="O3458" s="265"/>
      <c r="P3458" s="320"/>
    </row>
    <row r="3459" spans="1:16" ht="30" x14ac:dyDescent="0.25">
      <c r="A3459" s="224">
        <v>983</v>
      </c>
      <c r="B3459" s="224">
        <v>12849</v>
      </c>
      <c r="C3459" s="224">
        <v>3</v>
      </c>
      <c r="D3459" s="224">
        <v>1</v>
      </c>
      <c r="E3459" s="224">
        <v>196</v>
      </c>
      <c r="F3459" s="232">
        <v>4</v>
      </c>
      <c r="J3459" s="326" t="s">
        <v>2156</v>
      </c>
      <c r="L3459" s="233" t="s">
        <v>1350</v>
      </c>
      <c r="M3459" s="275">
        <v>1</v>
      </c>
      <c r="N3459" s="275">
        <v>920000</v>
      </c>
      <c r="O3459" s="265">
        <f>ROUND(M3459*N3459,2)</f>
        <v>920000</v>
      </c>
      <c r="P3459" s="320"/>
    </row>
    <row r="3460" spans="1:16" x14ac:dyDescent="0.25">
      <c r="F3460" s="232"/>
      <c r="L3460" s="233"/>
      <c r="M3460" s="275"/>
      <c r="N3460" s="275"/>
      <c r="O3460" s="265"/>
      <c r="P3460" s="320"/>
    </row>
    <row r="3461" spans="1:16" x14ac:dyDescent="0.25">
      <c r="F3461" s="232"/>
      <c r="L3461" s="233"/>
      <c r="M3461" s="275"/>
      <c r="N3461" s="275"/>
      <c r="O3461" s="265"/>
      <c r="P3461" s="320"/>
    </row>
    <row r="3462" spans="1:16" x14ac:dyDescent="0.25">
      <c r="F3462" s="232"/>
      <c r="L3462" s="233"/>
      <c r="M3462" s="275"/>
      <c r="N3462" s="275"/>
      <c r="O3462" s="265"/>
      <c r="P3462" s="320"/>
    </row>
    <row r="3463" spans="1:16" s="242" customFormat="1" x14ac:dyDescent="0.25">
      <c r="A3463" s="236"/>
      <c r="B3463" s="236"/>
      <c r="C3463" s="236"/>
      <c r="D3463" s="236"/>
      <c r="E3463" s="236"/>
      <c r="F3463" s="237"/>
      <c r="G3463" s="238"/>
      <c r="H3463" s="238"/>
      <c r="I3463" s="238"/>
      <c r="J3463" s="217" t="s">
        <v>2132</v>
      </c>
      <c r="K3463" s="277"/>
      <c r="L3463" s="228"/>
      <c r="M3463" s="314"/>
      <c r="N3463" s="300"/>
      <c r="O3463" s="240"/>
      <c r="P3463" s="322"/>
    </row>
    <row r="3464" spans="1:16" s="242" customFormat="1" x14ac:dyDescent="0.25">
      <c r="A3464" s="236"/>
      <c r="B3464" s="236"/>
      <c r="C3464" s="236"/>
      <c r="D3464" s="236"/>
      <c r="E3464" s="236"/>
      <c r="F3464" s="247"/>
      <c r="J3464" s="207"/>
      <c r="L3464" s="248"/>
      <c r="M3464" s="302"/>
      <c r="N3464" s="302"/>
      <c r="O3464" s="241"/>
      <c r="P3464" s="322"/>
    </row>
    <row r="3465" spans="1:16" s="242" customFormat="1" x14ac:dyDescent="0.25">
      <c r="A3465" s="236"/>
      <c r="B3465" s="236"/>
      <c r="C3465" s="236"/>
      <c r="D3465" s="236"/>
      <c r="E3465" s="236"/>
      <c r="F3465" s="247"/>
      <c r="J3465" s="207"/>
      <c r="L3465" s="248"/>
      <c r="M3465" s="302"/>
      <c r="N3465" s="302"/>
      <c r="O3465" s="241"/>
      <c r="P3465" s="322"/>
    </row>
    <row r="3466" spans="1:16" x14ac:dyDescent="0.25">
      <c r="F3466" s="225"/>
      <c r="G3466" s="226"/>
      <c r="H3466" s="226"/>
      <c r="I3466" s="227"/>
      <c r="J3466" s="206"/>
      <c r="K3466" s="226"/>
      <c r="L3466" s="228"/>
      <c r="M3466" s="314"/>
      <c r="N3466" s="300"/>
      <c r="O3466" s="229"/>
      <c r="P3466" s="320"/>
    </row>
    <row r="3467" spans="1:16" x14ac:dyDescent="0.25">
      <c r="A3467" s="224">
        <v>984</v>
      </c>
      <c r="B3467" s="224">
        <v>12329</v>
      </c>
      <c r="C3467" s="224">
        <v>3</v>
      </c>
      <c r="D3467" s="224">
        <v>1</v>
      </c>
      <c r="E3467" s="224">
        <v>197</v>
      </c>
      <c r="F3467" s="278">
        <v>5</v>
      </c>
      <c r="J3467" s="202" t="s">
        <v>2113</v>
      </c>
      <c r="L3467" s="260" t="s">
        <v>1350</v>
      </c>
      <c r="M3467" s="306">
        <v>1</v>
      </c>
      <c r="N3467" s="310"/>
      <c r="O3467" s="274"/>
      <c r="P3467" s="320"/>
    </row>
    <row r="3468" spans="1:16" x14ac:dyDescent="0.25">
      <c r="F3468" s="232"/>
      <c r="L3468" s="233"/>
      <c r="M3468" s="275"/>
      <c r="N3468" s="275"/>
      <c r="O3468" s="265"/>
      <c r="P3468" s="320"/>
    </row>
    <row r="3469" spans="1:16" x14ac:dyDescent="0.25">
      <c r="A3469" s="224">
        <v>985</v>
      </c>
      <c r="B3469" s="224">
        <v>12330</v>
      </c>
      <c r="C3469" s="224">
        <v>3</v>
      </c>
      <c r="D3469" s="224">
        <v>1</v>
      </c>
      <c r="E3469" s="224">
        <v>197</v>
      </c>
      <c r="F3469" s="232">
        <v>6</v>
      </c>
      <c r="J3469" s="202" t="s">
        <v>2114</v>
      </c>
      <c r="L3469" s="233" t="s">
        <v>1350</v>
      </c>
      <c r="M3469" s="275">
        <v>1</v>
      </c>
      <c r="N3469" s="311"/>
      <c r="O3469" s="265"/>
      <c r="P3469" s="320"/>
    </row>
    <row r="3470" spans="1:16" x14ac:dyDescent="0.25">
      <c r="F3470" s="232"/>
      <c r="L3470" s="233"/>
      <c r="M3470" s="275"/>
      <c r="N3470" s="275"/>
      <c r="O3470" s="265"/>
      <c r="P3470" s="320"/>
    </row>
    <row r="3471" spans="1:16" x14ac:dyDescent="0.25">
      <c r="A3471" s="224">
        <v>986</v>
      </c>
      <c r="B3471" s="224">
        <v>12389</v>
      </c>
      <c r="C3471" s="224">
        <v>3</v>
      </c>
      <c r="D3471" s="224">
        <v>1</v>
      </c>
      <c r="E3471" s="224">
        <v>197</v>
      </c>
      <c r="F3471" s="232"/>
      <c r="J3471" s="203" t="s">
        <v>2116</v>
      </c>
      <c r="L3471" s="233"/>
      <c r="M3471" s="275"/>
      <c r="N3471" s="275"/>
      <c r="O3471" s="265"/>
      <c r="P3471" s="320"/>
    </row>
    <row r="3472" spans="1:16" x14ac:dyDescent="0.25">
      <c r="F3472" s="232"/>
      <c r="L3472" s="233"/>
      <c r="M3472" s="275"/>
      <c r="N3472" s="275"/>
      <c r="O3472" s="265"/>
      <c r="P3472" s="320"/>
    </row>
    <row r="3473" spans="1:16" ht="45" x14ac:dyDescent="0.25">
      <c r="A3473" s="224">
        <v>987</v>
      </c>
      <c r="B3473" s="224">
        <v>12850</v>
      </c>
      <c r="C3473" s="224">
        <v>3</v>
      </c>
      <c r="D3473" s="224">
        <v>1</v>
      </c>
      <c r="E3473" s="224">
        <v>197</v>
      </c>
      <c r="F3473" s="232">
        <v>7</v>
      </c>
      <c r="J3473" s="202" t="s">
        <v>2148</v>
      </c>
      <c r="L3473" s="233" t="s">
        <v>1350</v>
      </c>
      <c r="M3473" s="275">
        <v>1</v>
      </c>
      <c r="N3473" s="275">
        <v>30000</v>
      </c>
      <c r="O3473" s="265">
        <f>ROUND(M3473*N3473,2)</f>
        <v>30000</v>
      </c>
      <c r="P3473" s="320"/>
    </row>
    <row r="3474" spans="1:16" x14ac:dyDescent="0.25">
      <c r="F3474" s="232"/>
      <c r="L3474" s="233"/>
      <c r="M3474" s="275"/>
      <c r="N3474" s="275"/>
      <c r="O3474" s="265"/>
      <c r="P3474" s="320"/>
    </row>
    <row r="3475" spans="1:16" x14ac:dyDescent="0.25">
      <c r="A3475" s="224">
        <v>988</v>
      </c>
      <c r="B3475" s="224">
        <v>12391</v>
      </c>
      <c r="C3475" s="224">
        <v>3</v>
      </c>
      <c r="D3475" s="224">
        <v>1</v>
      </c>
      <c r="E3475" s="224">
        <v>197</v>
      </c>
      <c r="F3475" s="232">
        <v>8</v>
      </c>
      <c r="J3475" s="202" t="s">
        <v>2113</v>
      </c>
      <c r="L3475" s="233" t="s">
        <v>1350</v>
      </c>
      <c r="M3475" s="275">
        <v>1</v>
      </c>
      <c r="N3475" s="311"/>
      <c r="O3475" s="265"/>
      <c r="P3475" s="320"/>
    </row>
    <row r="3476" spans="1:16" x14ac:dyDescent="0.25">
      <c r="F3476" s="232"/>
      <c r="L3476" s="233"/>
      <c r="M3476" s="275"/>
      <c r="N3476" s="275"/>
      <c r="O3476" s="265"/>
      <c r="P3476" s="320"/>
    </row>
    <row r="3477" spans="1:16" x14ac:dyDescent="0.25">
      <c r="A3477" s="224">
        <v>989</v>
      </c>
      <c r="B3477" s="224">
        <v>12392</v>
      </c>
      <c r="C3477" s="224">
        <v>3</v>
      </c>
      <c r="D3477" s="224">
        <v>1</v>
      </c>
      <c r="E3477" s="224">
        <v>197</v>
      </c>
      <c r="F3477" s="232">
        <v>9</v>
      </c>
      <c r="J3477" s="202" t="s">
        <v>2114</v>
      </c>
      <c r="L3477" s="233" t="s">
        <v>1350</v>
      </c>
      <c r="M3477" s="275">
        <v>1</v>
      </c>
      <c r="N3477" s="311"/>
      <c r="O3477" s="265"/>
      <c r="P3477" s="320"/>
    </row>
    <row r="3478" spans="1:16" x14ac:dyDescent="0.25">
      <c r="F3478" s="232"/>
      <c r="L3478" s="233"/>
      <c r="M3478" s="275"/>
      <c r="N3478" s="275"/>
      <c r="O3478" s="265"/>
      <c r="P3478" s="320"/>
    </row>
    <row r="3479" spans="1:16" x14ac:dyDescent="0.25">
      <c r="A3479" s="224">
        <v>990</v>
      </c>
      <c r="B3479" s="224">
        <v>12064</v>
      </c>
      <c r="C3479" s="224">
        <v>3</v>
      </c>
      <c r="D3479" s="224">
        <v>1</v>
      </c>
      <c r="E3479" s="224">
        <v>197</v>
      </c>
      <c r="F3479" s="232"/>
      <c r="J3479" s="203" t="s">
        <v>2117</v>
      </c>
      <c r="L3479" s="233"/>
      <c r="M3479" s="275"/>
      <c r="N3479" s="275"/>
      <c r="O3479" s="265"/>
      <c r="P3479" s="320"/>
    </row>
    <row r="3480" spans="1:16" x14ac:dyDescent="0.25">
      <c r="F3480" s="232"/>
      <c r="L3480" s="233"/>
      <c r="M3480" s="275"/>
      <c r="N3480" s="275"/>
      <c r="O3480" s="265"/>
      <c r="P3480" s="320"/>
    </row>
    <row r="3481" spans="1:16" ht="30" x14ac:dyDescent="0.25">
      <c r="A3481" s="224">
        <v>991</v>
      </c>
      <c r="B3481" s="224">
        <v>12851</v>
      </c>
      <c r="C3481" s="224">
        <v>3</v>
      </c>
      <c r="D3481" s="224">
        <v>1</v>
      </c>
      <c r="E3481" s="224">
        <v>197</v>
      </c>
      <c r="F3481" s="232">
        <v>10</v>
      </c>
      <c r="J3481" s="202" t="s">
        <v>2149</v>
      </c>
      <c r="L3481" s="233" t="s">
        <v>1350</v>
      </c>
      <c r="M3481" s="275">
        <v>1</v>
      </c>
      <c r="N3481" s="275">
        <v>60000</v>
      </c>
      <c r="O3481" s="265">
        <f>ROUND(M3481*N3481,2)</f>
        <v>60000</v>
      </c>
      <c r="P3481" s="320"/>
    </row>
    <row r="3482" spans="1:16" x14ac:dyDescent="0.25">
      <c r="F3482" s="232"/>
      <c r="L3482" s="233"/>
      <c r="M3482" s="275"/>
      <c r="N3482" s="275"/>
      <c r="O3482" s="265"/>
      <c r="P3482" s="320"/>
    </row>
    <row r="3483" spans="1:16" x14ac:dyDescent="0.25">
      <c r="A3483" s="224">
        <v>992</v>
      </c>
      <c r="B3483" s="224">
        <v>12066</v>
      </c>
      <c r="C3483" s="224">
        <v>3</v>
      </c>
      <c r="D3483" s="224">
        <v>1</v>
      </c>
      <c r="E3483" s="224">
        <v>197</v>
      </c>
      <c r="F3483" s="232">
        <v>11</v>
      </c>
      <c r="J3483" s="202" t="s">
        <v>2113</v>
      </c>
      <c r="L3483" s="233" t="s">
        <v>1350</v>
      </c>
      <c r="M3483" s="275">
        <v>1</v>
      </c>
      <c r="N3483" s="311"/>
      <c r="O3483" s="265"/>
      <c r="P3483" s="320"/>
    </row>
    <row r="3484" spans="1:16" x14ac:dyDescent="0.25">
      <c r="F3484" s="232"/>
      <c r="L3484" s="233"/>
      <c r="M3484" s="275"/>
      <c r="N3484" s="275"/>
      <c r="O3484" s="265"/>
      <c r="P3484" s="320"/>
    </row>
    <row r="3485" spans="1:16" x14ac:dyDescent="0.25">
      <c r="A3485" s="224">
        <v>993</v>
      </c>
      <c r="B3485" s="224">
        <v>12067</v>
      </c>
      <c r="C3485" s="224">
        <v>3</v>
      </c>
      <c r="D3485" s="224">
        <v>1</v>
      </c>
      <c r="E3485" s="224">
        <v>197</v>
      </c>
      <c r="F3485" s="232">
        <v>12</v>
      </c>
      <c r="J3485" s="202" t="s">
        <v>2114</v>
      </c>
      <c r="L3485" s="233" t="s">
        <v>1350</v>
      </c>
      <c r="M3485" s="275">
        <v>1</v>
      </c>
      <c r="N3485" s="311"/>
      <c r="O3485" s="265"/>
      <c r="P3485" s="320"/>
    </row>
    <row r="3486" spans="1:16" x14ac:dyDescent="0.25">
      <c r="F3486" s="232"/>
      <c r="L3486" s="233"/>
      <c r="M3486" s="275"/>
      <c r="N3486" s="275"/>
      <c r="O3486" s="265"/>
      <c r="P3486" s="320"/>
    </row>
    <row r="3487" spans="1:16" x14ac:dyDescent="0.25">
      <c r="A3487" s="224">
        <v>994</v>
      </c>
      <c r="B3487" s="224">
        <v>12723</v>
      </c>
      <c r="C3487" s="224">
        <v>3</v>
      </c>
      <c r="D3487" s="224">
        <v>1</v>
      </c>
      <c r="E3487" s="224">
        <v>197</v>
      </c>
      <c r="F3487" s="232"/>
      <c r="J3487" s="203" t="s">
        <v>2118</v>
      </c>
      <c r="L3487" s="233"/>
      <c r="M3487" s="275"/>
      <c r="N3487" s="275"/>
      <c r="O3487" s="265"/>
      <c r="P3487" s="320"/>
    </row>
    <row r="3488" spans="1:16" x14ac:dyDescent="0.25">
      <c r="F3488" s="232"/>
      <c r="L3488" s="233"/>
      <c r="M3488" s="275"/>
      <c r="N3488" s="275"/>
      <c r="O3488" s="265"/>
      <c r="P3488" s="320"/>
    </row>
    <row r="3489" spans="1:16" ht="30" x14ac:dyDescent="0.25">
      <c r="A3489" s="224">
        <v>995</v>
      </c>
      <c r="B3489" s="224">
        <v>12852</v>
      </c>
      <c r="C3489" s="224">
        <v>3</v>
      </c>
      <c r="D3489" s="224">
        <v>1</v>
      </c>
      <c r="E3489" s="224">
        <v>197</v>
      </c>
      <c r="F3489" s="232">
        <v>13</v>
      </c>
      <c r="J3489" s="202" t="s">
        <v>2150</v>
      </c>
      <c r="L3489" s="233" t="s">
        <v>1350</v>
      </c>
      <c r="M3489" s="275">
        <v>1</v>
      </c>
      <c r="N3489" s="275">
        <v>90000</v>
      </c>
      <c r="O3489" s="265">
        <f>ROUND(M3489*N3489,2)</f>
        <v>90000</v>
      </c>
      <c r="P3489" s="320"/>
    </row>
    <row r="3490" spans="1:16" x14ac:dyDescent="0.25">
      <c r="F3490" s="232"/>
      <c r="L3490" s="233"/>
      <c r="M3490" s="275"/>
      <c r="N3490" s="275"/>
      <c r="O3490" s="265"/>
      <c r="P3490" s="320"/>
    </row>
    <row r="3491" spans="1:16" x14ac:dyDescent="0.25">
      <c r="A3491" s="224">
        <v>996</v>
      </c>
      <c r="B3491" s="224">
        <v>12725</v>
      </c>
      <c r="C3491" s="224">
        <v>3</v>
      </c>
      <c r="D3491" s="224">
        <v>1</v>
      </c>
      <c r="E3491" s="224">
        <v>197</v>
      </c>
      <c r="F3491" s="232">
        <v>14</v>
      </c>
      <c r="J3491" s="202" t="s">
        <v>2113</v>
      </c>
      <c r="L3491" s="233" t="s">
        <v>1350</v>
      </c>
      <c r="M3491" s="275">
        <v>1</v>
      </c>
      <c r="N3491" s="311"/>
      <c r="O3491" s="265">
        <f>O3489*N3491</f>
        <v>0</v>
      </c>
      <c r="P3491" s="320"/>
    </row>
    <row r="3492" spans="1:16" x14ac:dyDescent="0.25">
      <c r="F3492" s="232"/>
      <c r="L3492" s="233"/>
      <c r="M3492" s="275"/>
      <c r="N3492" s="275"/>
      <c r="O3492" s="265"/>
      <c r="P3492" s="320"/>
    </row>
    <row r="3493" spans="1:16" x14ac:dyDescent="0.25">
      <c r="A3493" s="224">
        <v>997</v>
      </c>
      <c r="B3493" s="224">
        <v>12726</v>
      </c>
      <c r="C3493" s="224">
        <v>3</v>
      </c>
      <c r="D3493" s="224">
        <v>1</v>
      </c>
      <c r="E3493" s="224">
        <v>197</v>
      </c>
      <c r="F3493" s="232">
        <v>15</v>
      </c>
      <c r="J3493" s="202" t="s">
        <v>2114</v>
      </c>
      <c r="L3493" s="233" t="s">
        <v>1350</v>
      </c>
      <c r="M3493" s="275">
        <v>1</v>
      </c>
      <c r="N3493" s="311"/>
      <c r="O3493" s="265">
        <f>O3489*N3493</f>
        <v>0</v>
      </c>
      <c r="P3493" s="320"/>
    </row>
    <row r="3494" spans="1:16" x14ac:dyDescent="0.25">
      <c r="F3494" s="232"/>
      <c r="L3494" s="233"/>
      <c r="M3494" s="275"/>
      <c r="N3494" s="275"/>
      <c r="O3494" s="265"/>
      <c r="P3494" s="320"/>
    </row>
    <row r="3495" spans="1:16" x14ac:dyDescent="0.25">
      <c r="A3495" s="224">
        <v>998</v>
      </c>
      <c r="B3495" s="224">
        <v>12727</v>
      </c>
      <c r="C3495" s="224">
        <v>3</v>
      </c>
      <c r="D3495" s="224">
        <v>1</v>
      </c>
      <c r="E3495" s="224">
        <v>197</v>
      </c>
      <c r="F3495" s="232"/>
      <c r="J3495" s="203" t="s">
        <v>2119</v>
      </c>
      <c r="L3495" s="233"/>
      <c r="M3495" s="275"/>
      <c r="N3495" s="275"/>
      <c r="O3495" s="265"/>
      <c r="P3495" s="320"/>
    </row>
    <row r="3496" spans="1:16" x14ac:dyDescent="0.25">
      <c r="F3496" s="232"/>
      <c r="L3496" s="233"/>
      <c r="M3496" s="275"/>
      <c r="N3496" s="275"/>
      <c r="O3496" s="265"/>
      <c r="P3496" s="320"/>
    </row>
    <row r="3497" spans="1:16" ht="45" x14ac:dyDescent="0.25">
      <c r="A3497" s="224">
        <v>999</v>
      </c>
      <c r="B3497" s="224">
        <v>12853</v>
      </c>
      <c r="C3497" s="224">
        <v>3</v>
      </c>
      <c r="D3497" s="224">
        <v>1</v>
      </c>
      <c r="E3497" s="224">
        <v>197</v>
      </c>
      <c r="F3497" s="232">
        <v>16</v>
      </c>
      <c r="J3497" s="326" t="s">
        <v>2157</v>
      </c>
      <c r="L3497" s="233" t="s">
        <v>1350</v>
      </c>
      <c r="M3497" s="275">
        <v>1</v>
      </c>
      <c r="N3497" s="275">
        <v>360000</v>
      </c>
      <c r="O3497" s="265">
        <f>ROUND(M3497*N3497,2)</f>
        <v>360000</v>
      </c>
      <c r="P3497" s="320"/>
    </row>
    <row r="3498" spans="1:16" x14ac:dyDescent="0.25">
      <c r="F3498" s="232"/>
      <c r="L3498" s="233"/>
      <c r="M3498" s="275"/>
      <c r="N3498" s="275"/>
      <c r="O3498" s="265"/>
      <c r="P3498" s="320"/>
    </row>
    <row r="3499" spans="1:16" x14ac:dyDescent="0.25">
      <c r="A3499" s="224">
        <v>1000</v>
      </c>
      <c r="B3499" s="224">
        <v>12729</v>
      </c>
      <c r="C3499" s="224">
        <v>3</v>
      </c>
      <c r="D3499" s="224">
        <v>1</v>
      </c>
      <c r="E3499" s="224">
        <v>197</v>
      </c>
      <c r="F3499" s="232">
        <v>17</v>
      </c>
      <c r="J3499" s="202" t="s">
        <v>2113</v>
      </c>
      <c r="L3499" s="233" t="s">
        <v>1350</v>
      </c>
      <c r="M3499" s="275">
        <v>1</v>
      </c>
      <c r="N3499" s="311"/>
      <c r="O3499" s="265"/>
      <c r="P3499" s="320"/>
    </row>
    <row r="3500" spans="1:16" x14ac:dyDescent="0.25">
      <c r="F3500" s="232"/>
      <c r="L3500" s="233"/>
      <c r="M3500" s="275"/>
      <c r="N3500" s="275"/>
      <c r="O3500" s="265"/>
      <c r="P3500" s="320"/>
    </row>
    <row r="3501" spans="1:16" x14ac:dyDescent="0.25">
      <c r="A3501" s="224">
        <v>1001</v>
      </c>
      <c r="B3501" s="224">
        <v>12730</v>
      </c>
      <c r="C3501" s="224">
        <v>3</v>
      </c>
      <c r="D3501" s="224">
        <v>1</v>
      </c>
      <c r="E3501" s="224">
        <v>197</v>
      </c>
      <c r="F3501" s="232">
        <v>18</v>
      </c>
      <c r="J3501" s="202" t="s">
        <v>2114</v>
      </c>
      <c r="L3501" s="233" t="s">
        <v>1350</v>
      </c>
      <c r="M3501" s="275">
        <v>1</v>
      </c>
      <c r="N3501" s="311"/>
      <c r="O3501" s="265"/>
      <c r="P3501" s="320"/>
    </row>
    <row r="3502" spans="1:16" x14ac:dyDescent="0.25">
      <c r="F3502" s="232"/>
      <c r="L3502" s="233"/>
      <c r="M3502" s="275"/>
      <c r="N3502" s="275"/>
      <c r="O3502" s="265"/>
      <c r="P3502" s="320"/>
    </row>
    <row r="3503" spans="1:16" x14ac:dyDescent="0.25">
      <c r="A3503" s="224">
        <v>1002</v>
      </c>
      <c r="B3503" s="224">
        <v>12806</v>
      </c>
      <c r="C3503" s="224">
        <v>3</v>
      </c>
      <c r="D3503" s="224">
        <v>1</v>
      </c>
      <c r="E3503" s="224">
        <v>197</v>
      </c>
      <c r="F3503" s="232"/>
      <c r="J3503" s="203" t="s">
        <v>2120</v>
      </c>
      <c r="L3503" s="233"/>
      <c r="M3503" s="275"/>
      <c r="N3503" s="275"/>
      <c r="O3503" s="265"/>
      <c r="P3503" s="320"/>
    </row>
    <row r="3504" spans="1:16" x14ac:dyDescent="0.25">
      <c r="F3504" s="232"/>
      <c r="L3504" s="233"/>
      <c r="M3504" s="275"/>
      <c r="N3504" s="275"/>
      <c r="O3504" s="265"/>
      <c r="P3504" s="320"/>
    </row>
    <row r="3505" spans="1:16" ht="30" x14ac:dyDescent="0.25">
      <c r="A3505" s="224">
        <v>1003</v>
      </c>
      <c r="B3505" s="224">
        <v>12854</v>
      </c>
      <c r="C3505" s="224">
        <v>3</v>
      </c>
      <c r="D3505" s="224">
        <v>1</v>
      </c>
      <c r="E3505" s="224">
        <v>197</v>
      </c>
      <c r="F3505" s="232">
        <v>19</v>
      </c>
      <c r="J3505" s="202" t="s">
        <v>2151</v>
      </c>
      <c r="L3505" s="233" t="s">
        <v>1350</v>
      </c>
      <c r="M3505" s="275">
        <v>1</v>
      </c>
      <c r="N3505" s="275">
        <v>430000</v>
      </c>
      <c r="O3505" s="265">
        <f>ROUND(M3505*N3505,2)</f>
        <v>430000</v>
      </c>
      <c r="P3505" s="320"/>
    </row>
    <row r="3506" spans="1:16" x14ac:dyDescent="0.25">
      <c r="F3506" s="232"/>
      <c r="L3506" s="233"/>
      <c r="M3506" s="275"/>
      <c r="N3506" s="275"/>
      <c r="O3506" s="265"/>
      <c r="P3506" s="320"/>
    </row>
    <row r="3507" spans="1:16" x14ac:dyDescent="0.25">
      <c r="A3507" s="224">
        <v>1004</v>
      </c>
      <c r="B3507" s="224">
        <v>12808</v>
      </c>
      <c r="C3507" s="224">
        <v>3</v>
      </c>
      <c r="D3507" s="224">
        <v>1</v>
      </c>
      <c r="E3507" s="224">
        <v>197</v>
      </c>
      <c r="F3507" s="232">
        <v>20</v>
      </c>
      <c r="J3507" s="202" t="s">
        <v>2113</v>
      </c>
      <c r="L3507" s="233" t="s">
        <v>1350</v>
      </c>
      <c r="M3507" s="275">
        <v>1</v>
      </c>
      <c r="N3507" s="311"/>
      <c r="O3507" s="265"/>
      <c r="P3507" s="320"/>
    </row>
    <row r="3508" spans="1:16" x14ac:dyDescent="0.25">
      <c r="F3508" s="232"/>
      <c r="L3508" s="233"/>
      <c r="M3508" s="275"/>
      <c r="N3508" s="275"/>
      <c r="O3508" s="265"/>
      <c r="P3508" s="320"/>
    </row>
    <row r="3509" spans="1:16" x14ac:dyDescent="0.25">
      <c r="F3509" s="232"/>
      <c r="L3509" s="233"/>
      <c r="M3509" s="275"/>
      <c r="N3509" s="275"/>
      <c r="O3509" s="265"/>
      <c r="P3509" s="320"/>
    </row>
    <row r="3510" spans="1:16" x14ac:dyDescent="0.25">
      <c r="F3510" s="282"/>
      <c r="L3510" s="244"/>
      <c r="M3510" s="305"/>
      <c r="N3510" s="305"/>
      <c r="O3510" s="266"/>
      <c r="P3510" s="320"/>
    </row>
    <row r="3511" spans="1:16" s="207" customFormat="1" x14ac:dyDescent="0.25">
      <c r="A3511" s="283"/>
      <c r="B3511" s="283"/>
      <c r="C3511" s="283"/>
      <c r="D3511" s="283"/>
      <c r="E3511" s="283"/>
      <c r="F3511" s="284"/>
      <c r="G3511" s="211"/>
      <c r="H3511" s="211"/>
      <c r="I3511" s="285"/>
      <c r="J3511" s="211" t="s">
        <v>2132</v>
      </c>
      <c r="K3511" s="211"/>
      <c r="L3511" s="218"/>
      <c r="M3511" s="317"/>
      <c r="N3511" s="312"/>
      <c r="O3511" s="286"/>
      <c r="P3511" s="325"/>
    </row>
    <row r="3514" spans="1:16" x14ac:dyDescent="0.25">
      <c r="F3514" s="225"/>
      <c r="G3514" s="226"/>
      <c r="H3514" s="226"/>
      <c r="I3514" s="227"/>
      <c r="J3514" s="206"/>
      <c r="K3514" s="226"/>
      <c r="L3514" s="228"/>
      <c r="M3514" s="314"/>
      <c r="N3514" s="300"/>
      <c r="O3514" s="229"/>
      <c r="P3514" s="320"/>
    </row>
    <row r="3515" spans="1:16" x14ac:dyDescent="0.25">
      <c r="F3515" s="291"/>
      <c r="G3515" s="246"/>
      <c r="H3515" s="246"/>
      <c r="I3515" s="292"/>
      <c r="J3515" s="212"/>
      <c r="K3515" s="246"/>
      <c r="L3515" s="233"/>
      <c r="M3515" s="315"/>
      <c r="N3515" s="306"/>
      <c r="O3515" s="230"/>
      <c r="P3515" s="320"/>
    </row>
    <row r="3516" spans="1:16" x14ac:dyDescent="0.25">
      <c r="A3516" s="224">
        <v>1006</v>
      </c>
      <c r="B3516" s="224">
        <v>12810</v>
      </c>
      <c r="C3516" s="224">
        <v>3</v>
      </c>
      <c r="D3516" s="224">
        <v>1</v>
      </c>
      <c r="E3516" s="224">
        <v>198</v>
      </c>
      <c r="F3516" s="232"/>
      <c r="J3516" s="203" t="s">
        <v>2121</v>
      </c>
      <c r="L3516" s="233"/>
      <c r="M3516" s="275"/>
      <c r="N3516" s="275"/>
      <c r="O3516" s="293"/>
      <c r="P3516" s="320"/>
    </row>
    <row r="3517" spans="1:16" x14ac:dyDescent="0.25">
      <c r="A3517" s="224">
        <v>1005</v>
      </c>
      <c r="B3517" s="224">
        <v>12809</v>
      </c>
      <c r="C3517" s="224">
        <v>3</v>
      </c>
      <c r="D3517" s="224">
        <v>1</v>
      </c>
      <c r="E3517" s="224">
        <v>198</v>
      </c>
      <c r="F3517" s="232">
        <v>21</v>
      </c>
      <c r="J3517" s="202" t="s">
        <v>2114</v>
      </c>
      <c r="L3517" s="233" t="s">
        <v>1350</v>
      </c>
      <c r="M3517" s="275">
        <v>1</v>
      </c>
      <c r="N3517" s="311"/>
      <c r="O3517" s="293"/>
      <c r="P3517" s="320"/>
    </row>
    <row r="3518" spans="1:16" x14ac:dyDescent="0.25">
      <c r="F3518" s="232"/>
      <c r="L3518" s="233"/>
      <c r="M3518" s="275"/>
      <c r="N3518" s="275"/>
      <c r="O3518" s="293"/>
      <c r="P3518" s="320"/>
    </row>
    <row r="3519" spans="1:16" ht="30" x14ac:dyDescent="0.25">
      <c r="A3519" s="224">
        <v>1007</v>
      </c>
      <c r="B3519" s="224">
        <v>12855</v>
      </c>
      <c r="C3519" s="224">
        <v>3</v>
      </c>
      <c r="D3519" s="224">
        <v>1</v>
      </c>
      <c r="E3519" s="224">
        <v>198</v>
      </c>
      <c r="F3519" s="232">
        <v>22</v>
      </c>
      <c r="J3519" s="202" t="s">
        <v>2152</v>
      </c>
      <c r="L3519" s="233" t="s">
        <v>1350</v>
      </c>
      <c r="M3519" s="275">
        <v>1</v>
      </c>
      <c r="N3519" s="275">
        <v>88500</v>
      </c>
      <c r="O3519" s="293">
        <f>ROUND(M3519*N3519,2)</f>
        <v>88500</v>
      </c>
      <c r="P3519" s="320"/>
    </row>
    <row r="3520" spans="1:16" x14ac:dyDescent="0.25">
      <c r="F3520" s="232"/>
      <c r="L3520" s="233"/>
      <c r="M3520" s="275"/>
      <c r="N3520" s="275"/>
      <c r="O3520" s="293"/>
      <c r="P3520" s="320"/>
    </row>
    <row r="3521" spans="1:16" x14ac:dyDescent="0.25">
      <c r="A3521" s="224">
        <v>1008</v>
      </c>
      <c r="B3521" s="224">
        <v>12812</v>
      </c>
      <c r="C3521" s="224">
        <v>3</v>
      </c>
      <c r="D3521" s="224">
        <v>1</v>
      </c>
      <c r="E3521" s="224">
        <v>198</v>
      </c>
      <c r="F3521" s="232">
        <v>23</v>
      </c>
      <c r="J3521" s="202" t="s">
        <v>2113</v>
      </c>
      <c r="L3521" s="233" t="s">
        <v>1350</v>
      </c>
      <c r="M3521" s="275">
        <v>1</v>
      </c>
      <c r="N3521" s="311"/>
      <c r="O3521" s="293"/>
      <c r="P3521" s="320"/>
    </row>
    <row r="3522" spans="1:16" x14ac:dyDescent="0.25">
      <c r="F3522" s="232"/>
      <c r="L3522" s="233"/>
      <c r="M3522" s="275"/>
      <c r="N3522" s="275"/>
      <c r="O3522" s="293"/>
      <c r="P3522" s="320"/>
    </row>
    <row r="3523" spans="1:16" x14ac:dyDescent="0.25">
      <c r="A3523" s="224">
        <v>1009</v>
      </c>
      <c r="B3523" s="224">
        <v>12813</v>
      </c>
      <c r="C3523" s="224">
        <v>3</v>
      </c>
      <c r="D3523" s="224">
        <v>1</v>
      </c>
      <c r="E3523" s="224">
        <v>198</v>
      </c>
      <c r="F3523" s="232">
        <v>24</v>
      </c>
      <c r="J3523" s="202" t="s">
        <v>2114</v>
      </c>
      <c r="L3523" s="233" t="s">
        <v>1350</v>
      </c>
      <c r="M3523" s="275">
        <v>1</v>
      </c>
      <c r="N3523" s="311"/>
      <c r="O3523" s="293"/>
      <c r="P3523" s="320"/>
    </row>
    <row r="3524" spans="1:16" x14ac:dyDescent="0.25">
      <c r="F3524" s="232"/>
      <c r="L3524" s="233"/>
      <c r="M3524" s="275"/>
      <c r="N3524" s="275"/>
      <c r="O3524" s="293"/>
      <c r="P3524" s="320"/>
    </row>
    <row r="3525" spans="1:16" x14ac:dyDescent="0.25">
      <c r="A3525" s="224">
        <v>1010</v>
      </c>
      <c r="B3525" s="224">
        <v>12814</v>
      </c>
      <c r="C3525" s="224">
        <v>3</v>
      </c>
      <c r="D3525" s="224">
        <v>1</v>
      </c>
      <c r="E3525" s="224">
        <v>198</v>
      </c>
      <c r="F3525" s="232"/>
      <c r="J3525" s="203" t="s">
        <v>2122</v>
      </c>
      <c r="L3525" s="233"/>
      <c r="M3525" s="275"/>
      <c r="N3525" s="275"/>
      <c r="O3525" s="293"/>
      <c r="P3525" s="320"/>
    </row>
    <row r="3526" spans="1:16" x14ac:dyDescent="0.25">
      <c r="F3526" s="232"/>
      <c r="L3526" s="233"/>
      <c r="M3526" s="275"/>
      <c r="N3526" s="275"/>
      <c r="O3526" s="293"/>
      <c r="P3526" s="320"/>
    </row>
    <row r="3527" spans="1:16" ht="45" x14ac:dyDescent="0.25">
      <c r="A3527" s="224">
        <v>1011</v>
      </c>
      <c r="B3527" s="224">
        <v>12856</v>
      </c>
      <c r="C3527" s="224">
        <v>3</v>
      </c>
      <c r="D3527" s="224">
        <v>1</v>
      </c>
      <c r="E3527" s="224">
        <v>198</v>
      </c>
      <c r="F3527" s="232">
        <v>25</v>
      </c>
      <c r="J3527" s="202" t="s">
        <v>2146</v>
      </c>
      <c r="L3527" s="233" t="s">
        <v>1350</v>
      </c>
      <c r="M3527" s="275">
        <v>1</v>
      </c>
      <c r="N3527" s="275">
        <v>200000</v>
      </c>
      <c r="O3527" s="293">
        <f>ROUND(M3527*N3527,2)</f>
        <v>200000</v>
      </c>
      <c r="P3527" s="320"/>
    </row>
    <row r="3528" spans="1:16" x14ac:dyDescent="0.25">
      <c r="F3528" s="232"/>
      <c r="L3528" s="233"/>
      <c r="M3528" s="275"/>
      <c r="N3528" s="275"/>
      <c r="O3528" s="293"/>
      <c r="P3528" s="320"/>
    </row>
    <row r="3529" spans="1:16" x14ac:dyDescent="0.25">
      <c r="A3529" s="224">
        <v>1012</v>
      </c>
      <c r="B3529" s="224">
        <v>12816</v>
      </c>
      <c r="C3529" s="224">
        <v>3</v>
      </c>
      <c r="D3529" s="224">
        <v>1</v>
      </c>
      <c r="E3529" s="224">
        <v>198</v>
      </c>
      <c r="F3529" s="232">
        <v>26</v>
      </c>
      <c r="J3529" s="202" t="s">
        <v>2113</v>
      </c>
      <c r="L3529" s="233" t="s">
        <v>1350</v>
      </c>
      <c r="M3529" s="275">
        <v>1</v>
      </c>
      <c r="N3529" s="311"/>
      <c r="O3529" s="293"/>
      <c r="P3529" s="320"/>
    </row>
    <row r="3530" spans="1:16" x14ac:dyDescent="0.25">
      <c r="F3530" s="232"/>
      <c r="L3530" s="233"/>
      <c r="M3530" s="275"/>
      <c r="N3530" s="275"/>
      <c r="O3530" s="293"/>
      <c r="P3530" s="320"/>
    </row>
    <row r="3531" spans="1:16" x14ac:dyDescent="0.25">
      <c r="A3531" s="224">
        <v>1013</v>
      </c>
      <c r="B3531" s="224">
        <v>12817</v>
      </c>
      <c r="C3531" s="224">
        <v>3</v>
      </c>
      <c r="D3531" s="224">
        <v>1</v>
      </c>
      <c r="E3531" s="224">
        <v>198</v>
      </c>
      <c r="F3531" s="232">
        <v>27</v>
      </c>
      <c r="J3531" s="202" t="s">
        <v>2114</v>
      </c>
      <c r="L3531" s="233" t="s">
        <v>1350</v>
      </c>
      <c r="M3531" s="275">
        <v>1</v>
      </c>
      <c r="N3531" s="311"/>
      <c r="O3531" s="293"/>
      <c r="P3531" s="320"/>
    </row>
    <row r="3532" spans="1:16" x14ac:dyDescent="0.25">
      <c r="F3532" s="232"/>
      <c r="L3532" s="233"/>
      <c r="M3532" s="275"/>
      <c r="N3532" s="275"/>
      <c r="O3532" s="293"/>
      <c r="P3532" s="320"/>
    </row>
    <row r="3533" spans="1:16" x14ac:dyDescent="0.25">
      <c r="A3533" s="224">
        <v>1014</v>
      </c>
      <c r="B3533" s="224">
        <v>12818</v>
      </c>
      <c r="C3533" s="224">
        <v>3</v>
      </c>
      <c r="D3533" s="224">
        <v>1</v>
      </c>
      <c r="E3533" s="224">
        <v>198</v>
      </c>
      <c r="F3533" s="232"/>
      <c r="J3533" s="203" t="s">
        <v>2123</v>
      </c>
      <c r="L3533" s="233"/>
      <c r="M3533" s="275"/>
      <c r="N3533" s="275"/>
      <c r="O3533" s="293"/>
      <c r="P3533" s="320"/>
    </row>
    <row r="3534" spans="1:16" x14ac:dyDescent="0.25">
      <c r="F3534" s="232"/>
      <c r="L3534" s="233"/>
      <c r="M3534" s="275"/>
      <c r="N3534" s="275"/>
      <c r="O3534" s="293"/>
      <c r="P3534" s="320"/>
    </row>
    <row r="3535" spans="1:16" ht="30" x14ac:dyDescent="0.25">
      <c r="A3535" s="224">
        <v>1015</v>
      </c>
      <c r="B3535" s="224">
        <v>12857</v>
      </c>
      <c r="C3535" s="224">
        <v>3</v>
      </c>
      <c r="D3535" s="224">
        <v>1</v>
      </c>
      <c r="E3535" s="224">
        <v>198</v>
      </c>
      <c r="F3535" s="232">
        <v>28</v>
      </c>
      <c r="J3535" s="202" t="s">
        <v>2147</v>
      </c>
      <c r="L3535" s="233" t="s">
        <v>1350</v>
      </c>
      <c r="M3535" s="275">
        <v>1</v>
      </c>
      <c r="N3535" s="275">
        <v>60000</v>
      </c>
      <c r="O3535" s="293">
        <f>ROUND(M3535*N3535,2)</f>
        <v>60000</v>
      </c>
      <c r="P3535" s="320"/>
    </row>
    <row r="3536" spans="1:16" x14ac:dyDescent="0.25">
      <c r="F3536" s="232"/>
      <c r="L3536" s="233"/>
      <c r="M3536" s="275"/>
      <c r="N3536" s="275"/>
      <c r="O3536" s="293"/>
      <c r="P3536" s="320"/>
    </row>
    <row r="3537" spans="1:16" x14ac:dyDescent="0.25">
      <c r="A3537" s="224">
        <v>1016</v>
      </c>
      <c r="B3537" s="224">
        <v>12820</v>
      </c>
      <c r="C3537" s="224">
        <v>3</v>
      </c>
      <c r="D3537" s="224">
        <v>1</v>
      </c>
      <c r="E3537" s="224">
        <v>198</v>
      </c>
      <c r="F3537" s="232">
        <v>29</v>
      </c>
      <c r="J3537" s="202" t="s">
        <v>2113</v>
      </c>
      <c r="L3537" s="233" t="s">
        <v>1350</v>
      </c>
      <c r="M3537" s="275">
        <v>1</v>
      </c>
      <c r="N3537" s="311"/>
      <c r="O3537" s="293"/>
      <c r="P3537" s="320"/>
    </row>
    <row r="3538" spans="1:16" x14ac:dyDescent="0.25">
      <c r="F3538" s="232"/>
      <c r="L3538" s="233"/>
      <c r="M3538" s="275"/>
      <c r="N3538" s="275"/>
      <c r="O3538" s="293"/>
      <c r="P3538" s="320"/>
    </row>
    <row r="3539" spans="1:16" x14ac:dyDescent="0.25">
      <c r="A3539" s="224">
        <v>1017</v>
      </c>
      <c r="B3539" s="224">
        <v>12821</v>
      </c>
      <c r="C3539" s="224">
        <v>3</v>
      </c>
      <c r="D3539" s="224">
        <v>1</v>
      </c>
      <c r="E3539" s="224">
        <v>198</v>
      </c>
      <c r="F3539" s="232">
        <v>30</v>
      </c>
      <c r="J3539" s="202" t="s">
        <v>2114</v>
      </c>
      <c r="L3539" s="233" t="s">
        <v>1350</v>
      </c>
      <c r="M3539" s="275">
        <v>1</v>
      </c>
      <c r="N3539" s="311"/>
      <c r="O3539" s="293"/>
      <c r="P3539" s="320"/>
    </row>
    <row r="3540" spans="1:16" x14ac:dyDescent="0.25">
      <c r="F3540" s="232"/>
      <c r="L3540" s="233"/>
      <c r="M3540" s="275"/>
      <c r="N3540" s="275"/>
      <c r="O3540" s="293"/>
      <c r="P3540" s="320"/>
    </row>
    <row r="3541" spans="1:16" x14ac:dyDescent="0.25">
      <c r="A3541" s="224">
        <v>1018</v>
      </c>
      <c r="B3541" s="224">
        <v>12719</v>
      </c>
      <c r="C3541" s="224">
        <v>3</v>
      </c>
      <c r="D3541" s="224">
        <v>1</v>
      </c>
      <c r="E3541" s="224">
        <v>198</v>
      </c>
      <c r="F3541" s="232"/>
      <c r="J3541" s="203" t="s">
        <v>2124</v>
      </c>
      <c r="L3541" s="233"/>
      <c r="M3541" s="275"/>
      <c r="N3541" s="275"/>
      <c r="O3541" s="293"/>
      <c r="P3541" s="320"/>
    </row>
    <row r="3542" spans="1:16" x14ac:dyDescent="0.25">
      <c r="F3542" s="232"/>
      <c r="L3542" s="233"/>
      <c r="M3542" s="275"/>
      <c r="N3542" s="275"/>
      <c r="O3542" s="293"/>
      <c r="P3542" s="320"/>
    </row>
    <row r="3543" spans="1:16" ht="30" x14ac:dyDescent="0.25">
      <c r="A3543" s="224">
        <v>1019</v>
      </c>
      <c r="B3543" s="224">
        <v>12858</v>
      </c>
      <c r="C3543" s="224">
        <v>3</v>
      </c>
      <c r="D3543" s="224">
        <v>1</v>
      </c>
      <c r="E3543" s="224">
        <v>198</v>
      </c>
      <c r="F3543" s="232">
        <v>31</v>
      </c>
      <c r="J3543" s="202" t="s">
        <v>2145</v>
      </c>
      <c r="L3543" s="233" t="s">
        <v>1350</v>
      </c>
      <c r="M3543" s="275">
        <v>1</v>
      </c>
      <c r="N3543" s="275">
        <v>500000</v>
      </c>
      <c r="O3543" s="293">
        <f>ROUND(M3543*N3543,2)</f>
        <v>500000</v>
      </c>
      <c r="P3543" s="320"/>
    </row>
    <row r="3544" spans="1:16" x14ac:dyDescent="0.25">
      <c r="F3544" s="232"/>
      <c r="L3544" s="233"/>
      <c r="M3544" s="275"/>
      <c r="N3544" s="275"/>
      <c r="O3544" s="293"/>
      <c r="P3544" s="320"/>
    </row>
    <row r="3545" spans="1:16" x14ac:dyDescent="0.25">
      <c r="A3545" s="224">
        <v>1020</v>
      </c>
      <c r="B3545" s="224">
        <v>12721</v>
      </c>
      <c r="C3545" s="224">
        <v>3</v>
      </c>
      <c r="D3545" s="224">
        <v>1</v>
      </c>
      <c r="E3545" s="224">
        <v>198</v>
      </c>
      <c r="F3545" s="232">
        <v>32</v>
      </c>
      <c r="J3545" s="202" t="s">
        <v>2113</v>
      </c>
      <c r="L3545" s="233" t="s">
        <v>1350</v>
      </c>
      <c r="M3545" s="275">
        <v>1</v>
      </c>
      <c r="N3545" s="311"/>
      <c r="O3545" s="293"/>
      <c r="P3545" s="320"/>
    </row>
    <row r="3546" spans="1:16" x14ac:dyDescent="0.25">
      <c r="F3546" s="232"/>
      <c r="L3546" s="233"/>
      <c r="M3546" s="275"/>
      <c r="N3546" s="275"/>
      <c r="O3546" s="293"/>
      <c r="P3546" s="320"/>
    </row>
    <row r="3547" spans="1:16" x14ac:dyDescent="0.25">
      <c r="A3547" s="224">
        <v>1021</v>
      </c>
      <c r="B3547" s="224">
        <v>12722</v>
      </c>
      <c r="C3547" s="224">
        <v>3</v>
      </c>
      <c r="D3547" s="224">
        <v>1</v>
      </c>
      <c r="E3547" s="224">
        <v>198</v>
      </c>
      <c r="F3547" s="232">
        <v>33</v>
      </c>
      <c r="J3547" s="202" t="s">
        <v>2114</v>
      </c>
      <c r="L3547" s="233" t="s">
        <v>1350</v>
      </c>
      <c r="M3547" s="275">
        <v>1</v>
      </c>
      <c r="N3547" s="311"/>
      <c r="O3547" s="293"/>
      <c r="P3547" s="320"/>
    </row>
    <row r="3548" spans="1:16" x14ac:dyDescent="0.25">
      <c r="F3548" s="232"/>
      <c r="L3548" s="233"/>
      <c r="M3548" s="275"/>
      <c r="N3548" s="275"/>
      <c r="O3548" s="293"/>
      <c r="P3548" s="320"/>
    </row>
    <row r="3549" spans="1:16" x14ac:dyDescent="0.25">
      <c r="F3549" s="232"/>
      <c r="J3549" s="203" t="s">
        <v>2125</v>
      </c>
      <c r="L3549" s="233"/>
      <c r="M3549" s="275"/>
      <c r="N3549" s="275"/>
      <c r="O3549" s="293"/>
      <c r="P3549" s="320"/>
    </row>
    <row r="3550" spans="1:16" x14ac:dyDescent="0.25">
      <c r="F3550" s="232"/>
      <c r="J3550" s="204"/>
      <c r="L3550" s="233"/>
      <c r="M3550" s="275"/>
      <c r="N3550" s="275"/>
      <c r="O3550" s="293"/>
      <c r="P3550" s="320"/>
    </row>
    <row r="3551" spans="1:16" ht="30" x14ac:dyDescent="0.25">
      <c r="F3551" s="232">
        <v>34</v>
      </c>
      <c r="J3551" s="326" t="s">
        <v>2154</v>
      </c>
      <c r="L3551" s="233" t="s">
        <v>1350</v>
      </c>
      <c r="M3551" s="275">
        <v>1</v>
      </c>
      <c r="N3551" s="275">
        <v>1500000</v>
      </c>
      <c r="O3551" s="293">
        <f>ROUND(M3551*N3551,2)</f>
        <v>1500000</v>
      </c>
      <c r="P3551" s="320"/>
    </row>
    <row r="3552" spans="1:16" x14ac:dyDescent="0.25">
      <c r="F3552" s="232"/>
      <c r="L3552" s="233"/>
      <c r="M3552" s="275"/>
      <c r="N3552" s="275"/>
      <c r="O3552" s="293"/>
      <c r="P3552" s="320"/>
    </row>
    <row r="3553" spans="1:16" x14ac:dyDescent="0.25">
      <c r="A3553" s="224">
        <v>1020</v>
      </c>
      <c r="B3553" s="224">
        <v>12721</v>
      </c>
      <c r="C3553" s="224">
        <v>3</v>
      </c>
      <c r="D3553" s="224">
        <v>1</v>
      </c>
      <c r="E3553" s="224">
        <v>198</v>
      </c>
      <c r="F3553" s="232">
        <v>35</v>
      </c>
      <c r="J3553" s="202" t="s">
        <v>2113</v>
      </c>
      <c r="L3553" s="233" t="s">
        <v>1350</v>
      </c>
      <c r="M3553" s="275">
        <v>1</v>
      </c>
      <c r="N3553" s="311"/>
      <c r="O3553" s="293"/>
      <c r="P3553" s="320"/>
    </row>
    <row r="3554" spans="1:16" x14ac:dyDescent="0.25">
      <c r="F3554" s="232"/>
      <c r="L3554" s="233"/>
      <c r="M3554" s="275"/>
      <c r="N3554" s="275"/>
      <c r="O3554" s="293"/>
      <c r="P3554" s="320"/>
    </row>
    <row r="3555" spans="1:16" x14ac:dyDescent="0.25">
      <c r="A3555" s="224">
        <v>1021</v>
      </c>
      <c r="B3555" s="224">
        <v>12722</v>
      </c>
      <c r="C3555" s="224">
        <v>3</v>
      </c>
      <c r="D3555" s="224">
        <v>1</v>
      </c>
      <c r="E3555" s="224">
        <v>198</v>
      </c>
      <c r="F3555" s="232">
        <v>36</v>
      </c>
      <c r="J3555" s="202" t="s">
        <v>2114</v>
      </c>
      <c r="L3555" s="233" t="s">
        <v>1350</v>
      </c>
      <c r="M3555" s="275">
        <v>1</v>
      </c>
      <c r="N3555" s="311"/>
      <c r="O3555" s="293"/>
      <c r="P3555" s="320"/>
    </row>
    <row r="3556" spans="1:16" x14ac:dyDescent="0.25">
      <c r="F3556" s="232"/>
      <c r="L3556" s="233"/>
      <c r="M3556" s="275"/>
      <c r="N3556" s="305"/>
      <c r="O3556" s="294"/>
      <c r="P3556" s="320"/>
    </row>
    <row r="3557" spans="1:16" s="207" customFormat="1" x14ac:dyDescent="0.25">
      <c r="A3557" s="283"/>
      <c r="B3557" s="283"/>
      <c r="C3557" s="283"/>
      <c r="D3557" s="283"/>
      <c r="E3557" s="283"/>
      <c r="F3557" s="284"/>
      <c r="G3557" s="211"/>
      <c r="H3557" s="211"/>
      <c r="I3557" s="285"/>
      <c r="J3557" s="211" t="s">
        <v>2132</v>
      </c>
      <c r="K3557" s="211"/>
      <c r="L3557" s="218"/>
      <c r="M3557" s="317"/>
      <c r="N3557" s="312"/>
      <c r="O3557" s="286"/>
      <c r="P3557" s="325"/>
    </row>
    <row r="3558" spans="1:16" s="242" customFormat="1" x14ac:dyDescent="0.25">
      <c r="A3558" s="236"/>
      <c r="B3558" s="236"/>
      <c r="C3558" s="236"/>
      <c r="D3558" s="236"/>
      <c r="E3558" s="236"/>
      <c r="F3558" s="247"/>
      <c r="J3558" s="207"/>
      <c r="L3558" s="248"/>
      <c r="M3558" s="302"/>
      <c r="N3558" s="302"/>
      <c r="O3558" s="241"/>
      <c r="P3558" s="322"/>
    </row>
    <row r="3559" spans="1:16" s="242" customFormat="1" x14ac:dyDescent="0.25">
      <c r="A3559" s="236"/>
      <c r="B3559" s="236"/>
      <c r="C3559" s="236"/>
      <c r="D3559" s="236"/>
      <c r="E3559" s="236"/>
      <c r="F3559" s="295"/>
      <c r="G3559" s="288"/>
      <c r="H3559" s="288"/>
      <c r="I3559" s="288"/>
      <c r="J3559" s="216"/>
      <c r="K3559" s="288"/>
      <c r="L3559" s="296"/>
      <c r="M3559" s="318"/>
      <c r="N3559" s="313"/>
      <c r="O3559" s="297"/>
      <c r="P3559" s="322"/>
    </row>
    <row r="3560" spans="1:16" x14ac:dyDescent="0.25">
      <c r="F3560" s="225"/>
      <c r="G3560" s="226"/>
      <c r="H3560" s="226"/>
      <c r="I3560" s="227"/>
      <c r="J3560" s="206"/>
      <c r="K3560" s="226"/>
      <c r="L3560" s="228"/>
      <c r="M3560" s="314"/>
      <c r="N3560" s="300"/>
      <c r="O3560" s="229"/>
      <c r="P3560" s="320"/>
    </row>
    <row r="3561" spans="1:16" x14ac:dyDescent="0.25">
      <c r="A3561" s="224">
        <v>965</v>
      </c>
      <c r="B3561" s="224">
        <v>7773</v>
      </c>
      <c r="C3561" s="224">
        <v>3</v>
      </c>
      <c r="D3561" s="224">
        <v>1</v>
      </c>
      <c r="E3561" s="224">
        <v>196</v>
      </c>
      <c r="F3561" s="278"/>
      <c r="G3561" s="246"/>
      <c r="H3561" s="246"/>
      <c r="I3561" s="246"/>
      <c r="J3561" s="213" t="s">
        <v>2104</v>
      </c>
      <c r="K3561" s="246"/>
      <c r="L3561" s="260"/>
      <c r="M3561" s="306"/>
      <c r="N3561" s="306"/>
      <c r="O3561" s="274"/>
      <c r="P3561" s="320"/>
    </row>
    <row r="3562" spans="1:16" x14ac:dyDescent="0.25">
      <c r="F3562" s="232"/>
      <c r="G3562" s="246"/>
      <c r="H3562" s="246"/>
      <c r="I3562" s="246"/>
      <c r="J3562" s="212"/>
      <c r="K3562" s="246"/>
      <c r="L3562" s="233"/>
      <c r="M3562" s="275"/>
      <c r="N3562" s="275"/>
      <c r="O3562" s="265"/>
      <c r="P3562" s="320"/>
    </row>
    <row r="3563" spans="1:16" x14ac:dyDescent="0.25">
      <c r="A3563" s="224">
        <v>966</v>
      </c>
      <c r="B3563" s="224">
        <v>7774</v>
      </c>
      <c r="C3563" s="224">
        <v>3</v>
      </c>
      <c r="D3563" s="224">
        <v>1</v>
      </c>
      <c r="E3563" s="224">
        <v>196</v>
      </c>
      <c r="F3563" s="232"/>
      <c r="G3563" s="246"/>
      <c r="H3563" s="246"/>
      <c r="I3563" s="246"/>
      <c r="J3563" s="213" t="s">
        <v>1317</v>
      </c>
      <c r="K3563" s="246"/>
      <c r="L3563" s="233"/>
      <c r="M3563" s="275"/>
      <c r="N3563" s="275"/>
      <c r="O3563" s="265"/>
      <c r="P3563" s="320"/>
    </row>
    <row r="3564" spans="1:16" x14ac:dyDescent="0.25">
      <c r="F3564" s="232"/>
      <c r="G3564" s="246"/>
      <c r="H3564" s="246"/>
      <c r="I3564" s="246"/>
      <c r="J3564" s="212"/>
      <c r="K3564" s="246"/>
      <c r="L3564" s="233"/>
      <c r="M3564" s="275"/>
      <c r="N3564" s="275"/>
      <c r="O3564" s="265"/>
      <c r="P3564" s="320"/>
    </row>
    <row r="3565" spans="1:16" x14ac:dyDescent="0.25">
      <c r="A3565" s="224">
        <v>967</v>
      </c>
      <c r="B3565" s="224">
        <v>7775</v>
      </c>
      <c r="C3565" s="224">
        <v>3</v>
      </c>
      <c r="D3565" s="224">
        <v>1</v>
      </c>
      <c r="E3565" s="224">
        <v>196</v>
      </c>
      <c r="F3565" s="232"/>
      <c r="G3565" s="246"/>
      <c r="H3565" s="246"/>
      <c r="I3565" s="246"/>
      <c r="J3565" s="213" t="s">
        <v>2105</v>
      </c>
      <c r="K3565" s="246"/>
      <c r="L3565" s="233"/>
      <c r="M3565" s="275"/>
      <c r="N3565" s="275"/>
      <c r="O3565" s="265"/>
      <c r="P3565" s="320"/>
    </row>
    <row r="3566" spans="1:16" x14ac:dyDescent="0.25">
      <c r="A3566" s="224">
        <v>5</v>
      </c>
      <c r="B3566" s="224">
        <v>3627</v>
      </c>
      <c r="C3566" s="224">
        <v>1</v>
      </c>
      <c r="D3566" s="224">
        <v>1</v>
      </c>
      <c r="E3566" s="224">
        <v>112</v>
      </c>
      <c r="F3566" s="232"/>
      <c r="G3566" s="246"/>
      <c r="H3566" s="246"/>
      <c r="I3566" s="246"/>
      <c r="J3566" s="213" t="s">
        <v>2134</v>
      </c>
      <c r="K3566" s="246"/>
      <c r="L3566" s="233"/>
      <c r="M3566" s="275"/>
      <c r="N3566" s="275"/>
      <c r="O3566" s="265"/>
      <c r="P3566" s="320"/>
    </row>
    <row r="3567" spans="1:16" x14ac:dyDescent="0.25">
      <c r="F3567" s="232"/>
      <c r="G3567" s="246"/>
      <c r="H3567" s="246"/>
      <c r="I3567" s="246"/>
      <c r="J3567" s="213"/>
      <c r="K3567" s="246"/>
      <c r="L3567" s="233"/>
      <c r="M3567" s="275" t="s">
        <v>2135</v>
      </c>
      <c r="N3567" s="275"/>
      <c r="O3567" s="265"/>
      <c r="P3567" s="320"/>
    </row>
    <row r="3568" spans="1:16" x14ac:dyDescent="0.25">
      <c r="A3568" s="224">
        <v>6</v>
      </c>
      <c r="B3568" s="224">
        <v>6692</v>
      </c>
      <c r="C3568" s="224">
        <v>1</v>
      </c>
      <c r="D3568" s="224">
        <v>1</v>
      </c>
      <c r="E3568" s="224">
        <v>112</v>
      </c>
      <c r="F3568" s="232"/>
      <c r="G3568" s="246">
        <v>19</v>
      </c>
      <c r="H3568" s="246"/>
      <c r="I3568" s="246"/>
      <c r="J3568" s="212" t="s">
        <v>2137</v>
      </c>
      <c r="K3568" s="246"/>
      <c r="L3568" s="233"/>
      <c r="M3568" s="275">
        <v>196</v>
      </c>
      <c r="N3568" s="275"/>
      <c r="O3568" s="265"/>
      <c r="P3568" s="320"/>
    </row>
    <row r="3569" spans="1:16" x14ac:dyDescent="0.25">
      <c r="F3569" s="232"/>
      <c r="G3569" s="246"/>
      <c r="H3569" s="246"/>
      <c r="I3569" s="246"/>
      <c r="J3569" s="213"/>
      <c r="K3569" s="246"/>
      <c r="L3569" s="233"/>
      <c r="M3569" s="275"/>
      <c r="N3569" s="275"/>
      <c r="O3569" s="265"/>
      <c r="P3569" s="320"/>
    </row>
    <row r="3570" spans="1:16" x14ac:dyDescent="0.25">
      <c r="A3570" s="224">
        <v>6</v>
      </c>
      <c r="B3570" s="224">
        <v>6692</v>
      </c>
      <c r="C3570" s="224">
        <v>1</v>
      </c>
      <c r="D3570" s="224">
        <v>1</v>
      </c>
      <c r="E3570" s="224">
        <v>112</v>
      </c>
      <c r="F3570" s="232"/>
      <c r="G3570" s="246">
        <v>19</v>
      </c>
      <c r="H3570" s="246"/>
      <c r="I3570" s="246"/>
      <c r="J3570" s="212" t="s">
        <v>2137</v>
      </c>
      <c r="K3570" s="246"/>
      <c r="L3570" s="233"/>
      <c r="M3570" s="275">
        <v>197</v>
      </c>
      <c r="N3570" s="275"/>
      <c r="O3570" s="265"/>
      <c r="P3570" s="320"/>
    </row>
    <row r="3571" spans="1:16" x14ac:dyDescent="0.25">
      <c r="F3571" s="232"/>
      <c r="G3571" s="246"/>
      <c r="H3571" s="246"/>
      <c r="I3571" s="246"/>
      <c r="J3571" s="212"/>
      <c r="K3571" s="246"/>
      <c r="L3571" s="233"/>
      <c r="M3571" s="275"/>
      <c r="N3571" s="275"/>
      <c r="O3571" s="265"/>
      <c r="P3571" s="320"/>
    </row>
    <row r="3572" spans="1:16" x14ac:dyDescent="0.25">
      <c r="A3572" s="224">
        <v>6</v>
      </c>
      <c r="B3572" s="224">
        <v>6692</v>
      </c>
      <c r="C3572" s="224">
        <v>1</v>
      </c>
      <c r="D3572" s="224">
        <v>1</v>
      </c>
      <c r="E3572" s="224">
        <v>112</v>
      </c>
      <c r="F3572" s="232"/>
      <c r="G3572" s="246">
        <v>19</v>
      </c>
      <c r="H3572" s="246"/>
      <c r="I3572" s="246"/>
      <c r="J3572" s="212" t="s">
        <v>2137</v>
      </c>
      <c r="K3572" s="246"/>
      <c r="L3572" s="233"/>
      <c r="M3572" s="275">
        <v>198</v>
      </c>
      <c r="N3572" s="275"/>
      <c r="O3572" s="265"/>
      <c r="P3572" s="320"/>
    </row>
    <row r="3573" spans="1:16" x14ac:dyDescent="0.25">
      <c r="F3573" s="232"/>
      <c r="G3573" s="246"/>
      <c r="H3573" s="246"/>
      <c r="I3573" s="246"/>
      <c r="J3573" s="212"/>
      <c r="K3573" s="246"/>
      <c r="L3573" s="233"/>
      <c r="M3573" s="275"/>
      <c r="N3573" s="275"/>
      <c r="O3573" s="265"/>
      <c r="P3573" s="320"/>
    </row>
    <row r="3574" spans="1:16" x14ac:dyDescent="0.25">
      <c r="A3574" s="224">
        <v>6</v>
      </c>
      <c r="B3574" s="224">
        <v>6692</v>
      </c>
      <c r="C3574" s="224">
        <v>1</v>
      </c>
      <c r="D3574" s="224">
        <v>1</v>
      </c>
      <c r="E3574" s="224">
        <v>112</v>
      </c>
      <c r="F3574" s="232"/>
      <c r="G3574" s="246">
        <v>19</v>
      </c>
      <c r="H3574" s="246"/>
      <c r="I3574" s="246"/>
      <c r="J3574" s="212"/>
      <c r="K3574" s="246"/>
      <c r="L3574" s="233"/>
      <c r="M3574" s="275"/>
      <c r="N3574" s="275"/>
      <c r="O3574" s="265"/>
      <c r="P3574" s="320"/>
    </row>
    <row r="3575" spans="1:16" x14ac:dyDescent="0.25">
      <c r="A3575" s="224">
        <v>8</v>
      </c>
      <c r="B3575" s="224">
        <v>6694</v>
      </c>
      <c r="C3575" s="224">
        <v>1</v>
      </c>
      <c r="D3575" s="224">
        <v>1</v>
      </c>
      <c r="E3575" s="224">
        <v>112</v>
      </c>
      <c r="F3575" s="232"/>
      <c r="G3575" s="246">
        <v>66</v>
      </c>
      <c r="H3575" s="246"/>
      <c r="I3575" s="246"/>
      <c r="J3575" s="213"/>
      <c r="K3575" s="246"/>
      <c r="L3575" s="233"/>
      <c r="M3575" s="275"/>
      <c r="N3575" s="275"/>
      <c r="O3575" s="265"/>
      <c r="P3575" s="320"/>
    </row>
    <row r="3576" spans="1:16" x14ac:dyDescent="0.25">
      <c r="A3576" s="224">
        <v>6</v>
      </c>
      <c r="B3576" s="224">
        <v>6692</v>
      </c>
      <c r="C3576" s="224">
        <v>1</v>
      </c>
      <c r="D3576" s="224">
        <v>1</v>
      </c>
      <c r="E3576" s="224">
        <v>112</v>
      </c>
      <c r="F3576" s="232"/>
      <c r="G3576" s="246">
        <v>19</v>
      </c>
      <c r="H3576" s="246"/>
      <c r="I3576" s="246"/>
      <c r="J3576" s="212"/>
      <c r="K3576" s="246"/>
      <c r="L3576" s="233"/>
      <c r="M3576" s="275"/>
      <c r="N3576" s="275"/>
      <c r="O3576" s="265"/>
      <c r="P3576" s="320"/>
    </row>
    <row r="3577" spans="1:16" x14ac:dyDescent="0.25">
      <c r="A3577" s="224">
        <v>8</v>
      </c>
      <c r="B3577" s="224">
        <v>6694</v>
      </c>
      <c r="C3577" s="224">
        <v>1</v>
      </c>
      <c r="D3577" s="224">
        <v>1</v>
      </c>
      <c r="E3577" s="224">
        <v>112</v>
      </c>
      <c r="F3577" s="232"/>
      <c r="G3577" s="246">
        <v>66</v>
      </c>
      <c r="H3577" s="246"/>
      <c r="I3577" s="246"/>
      <c r="J3577" s="212"/>
      <c r="K3577" s="246"/>
      <c r="L3577" s="233"/>
      <c r="M3577" s="275"/>
      <c r="N3577" s="275"/>
      <c r="O3577" s="265"/>
      <c r="P3577" s="320"/>
    </row>
    <row r="3578" spans="1:16" x14ac:dyDescent="0.25">
      <c r="A3578" s="224">
        <v>6</v>
      </c>
      <c r="B3578" s="224">
        <v>6692</v>
      </c>
      <c r="C3578" s="224">
        <v>1</v>
      </c>
      <c r="D3578" s="224">
        <v>1</v>
      </c>
      <c r="E3578" s="224">
        <v>112</v>
      </c>
      <c r="F3578" s="232"/>
      <c r="G3578" s="246">
        <v>19</v>
      </c>
      <c r="H3578" s="246"/>
      <c r="I3578" s="246"/>
      <c r="J3578" s="212"/>
      <c r="K3578" s="246"/>
      <c r="L3578" s="233"/>
      <c r="M3578" s="275"/>
      <c r="N3578" s="275"/>
      <c r="O3578" s="265"/>
      <c r="P3578" s="320"/>
    </row>
    <row r="3579" spans="1:16" x14ac:dyDescent="0.25">
      <c r="A3579" s="224">
        <v>8</v>
      </c>
      <c r="B3579" s="224">
        <v>6694</v>
      </c>
      <c r="C3579" s="224">
        <v>1</v>
      </c>
      <c r="D3579" s="224">
        <v>1</v>
      </c>
      <c r="E3579" s="224">
        <v>112</v>
      </c>
      <c r="F3579" s="232"/>
      <c r="G3579" s="246">
        <v>66</v>
      </c>
      <c r="H3579" s="246"/>
      <c r="I3579" s="246"/>
      <c r="J3579" s="212"/>
      <c r="K3579" s="246"/>
      <c r="L3579" s="233"/>
      <c r="M3579" s="275"/>
      <c r="N3579" s="275"/>
      <c r="O3579" s="265"/>
      <c r="P3579" s="320"/>
    </row>
    <row r="3580" spans="1:16" x14ac:dyDescent="0.25">
      <c r="A3580" s="224">
        <v>6</v>
      </c>
      <c r="B3580" s="224">
        <v>6692</v>
      </c>
      <c r="C3580" s="224">
        <v>1</v>
      </c>
      <c r="D3580" s="224">
        <v>1</v>
      </c>
      <c r="E3580" s="224">
        <v>112</v>
      </c>
      <c r="F3580" s="232"/>
      <c r="G3580" s="246">
        <v>19</v>
      </c>
      <c r="H3580" s="246"/>
      <c r="I3580" s="246"/>
      <c r="J3580" s="212"/>
      <c r="K3580" s="246"/>
      <c r="L3580" s="233"/>
      <c r="M3580" s="275"/>
      <c r="N3580" s="275"/>
      <c r="O3580" s="265"/>
      <c r="P3580" s="320"/>
    </row>
    <row r="3581" spans="1:16" x14ac:dyDescent="0.25">
      <c r="A3581" s="224">
        <v>11</v>
      </c>
      <c r="B3581" s="224">
        <v>9970</v>
      </c>
      <c r="C3581" s="224">
        <v>1</v>
      </c>
      <c r="D3581" s="224">
        <v>1</v>
      </c>
      <c r="E3581" s="224">
        <v>112</v>
      </c>
      <c r="F3581" s="232"/>
      <c r="G3581" s="246"/>
      <c r="H3581" s="246"/>
      <c r="I3581" s="246"/>
      <c r="J3581" s="213"/>
      <c r="K3581" s="246"/>
      <c r="L3581" s="233"/>
      <c r="M3581" s="275"/>
      <c r="N3581" s="275"/>
      <c r="O3581" s="265"/>
      <c r="P3581" s="320"/>
    </row>
    <row r="3582" spans="1:16" x14ac:dyDescent="0.25">
      <c r="A3582" s="224">
        <v>6</v>
      </c>
      <c r="B3582" s="224">
        <v>6692</v>
      </c>
      <c r="C3582" s="224">
        <v>1</v>
      </c>
      <c r="D3582" s="224">
        <v>1</v>
      </c>
      <c r="E3582" s="224">
        <v>112</v>
      </c>
      <c r="F3582" s="232"/>
      <c r="G3582" s="246">
        <v>19</v>
      </c>
      <c r="H3582" s="246"/>
      <c r="I3582" s="246"/>
      <c r="J3582" s="212"/>
      <c r="K3582" s="246"/>
      <c r="L3582" s="233"/>
      <c r="M3582" s="275"/>
      <c r="N3582" s="275"/>
      <c r="O3582" s="265"/>
      <c r="P3582" s="320"/>
    </row>
    <row r="3583" spans="1:16" x14ac:dyDescent="0.25">
      <c r="A3583" s="224">
        <v>12</v>
      </c>
      <c r="B3583" s="224">
        <v>9971</v>
      </c>
      <c r="C3583" s="224">
        <v>1</v>
      </c>
      <c r="D3583" s="224">
        <v>1</v>
      </c>
      <c r="E3583" s="224">
        <v>112</v>
      </c>
      <c r="F3583" s="232"/>
      <c r="G3583" s="246"/>
      <c r="H3583" s="246"/>
      <c r="I3583" s="246"/>
      <c r="J3583" s="212"/>
      <c r="K3583" s="246"/>
      <c r="L3583" s="233"/>
      <c r="M3583" s="275"/>
      <c r="N3583" s="275"/>
      <c r="O3583" s="265"/>
      <c r="P3583" s="320"/>
    </row>
    <row r="3584" spans="1:16" x14ac:dyDescent="0.25">
      <c r="F3584" s="232"/>
      <c r="G3584" s="246"/>
      <c r="H3584" s="246"/>
      <c r="I3584" s="246"/>
      <c r="J3584" s="213"/>
      <c r="K3584" s="246"/>
      <c r="L3584" s="233"/>
      <c r="M3584" s="275"/>
      <c r="N3584" s="275"/>
      <c r="O3584" s="265"/>
      <c r="P3584" s="320"/>
    </row>
    <row r="3585" spans="1:16" x14ac:dyDescent="0.25">
      <c r="A3585" s="224">
        <v>13</v>
      </c>
      <c r="B3585" s="224">
        <v>9972</v>
      </c>
      <c r="C3585" s="224">
        <v>1</v>
      </c>
      <c r="D3585" s="224">
        <v>1</v>
      </c>
      <c r="E3585" s="224">
        <v>112</v>
      </c>
      <c r="F3585" s="232"/>
      <c r="G3585" s="246"/>
      <c r="H3585" s="246"/>
      <c r="I3585" s="246"/>
      <c r="J3585" s="212"/>
      <c r="K3585" s="246"/>
      <c r="L3585" s="233"/>
      <c r="M3585" s="275"/>
      <c r="N3585" s="275"/>
      <c r="O3585" s="265"/>
      <c r="P3585" s="320"/>
    </row>
    <row r="3586" spans="1:16" x14ac:dyDescent="0.25">
      <c r="A3586" s="224">
        <v>9</v>
      </c>
      <c r="B3586" s="224">
        <v>6695</v>
      </c>
      <c r="C3586" s="224">
        <v>1</v>
      </c>
      <c r="D3586" s="224">
        <v>1</v>
      </c>
      <c r="E3586" s="224">
        <v>112</v>
      </c>
      <c r="F3586" s="232"/>
      <c r="G3586" s="246">
        <v>66</v>
      </c>
      <c r="H3586" s="246"/>
      <c r="I3586" s="246"/>
      <c r="J3586" s="212"/>
      <c r="K3586" s="246"/>
      <c r="L3586" s="233"/>
      <c r="M3586" s="275"/>
      <c r="N3586" s="275"/>
      <c r="O3586" s="265"/>
      <c r="P3586" s="320"/>
    </row>
    <row r="3587" spans="1:16" x14ac:dyDescent="0.25">
      <c r="F3587" s="232"/>
      <c r="G3587" s="246"/>
      <c r="H3587" s="246"/>
      <c r="I3587" s="246"/>
      <c r="J3587" s="212"/>
      <c r="K3587" s="246"/>
      <c r="L3587" s="233"/>
      <c r="M3587" s="275"/>
      <c r="N3587" s="275"/>
      <c r="O3587" s="265"/>
      <c r="P3587" s="320"/>
    </row>
    <row r="3588" spans="1:16" x14ac:dyDescent="0.25">
      <c r="A3588" s="224">
        <v>10</v>
      </c>
      <c r="B3588" s="224">
        <v>9969</v>
      </c>
      <c r="C3588" s="224">
        <v>1</v>
      </c>
      <c r="D3588" s="224">
        <v>1</v>
      </c>
      <c r="E3588" s="224">
        <v>112</v>
      </c>
      <c r="F3588" s="232"/>
      <c r="G3588" s="246"/>
      <c r="H3588" s="246"/>
      <c r="I3588" s="246"/>
      <c r="J3588" s="214"/>
      <c r="K3588" s="246"/>
      <c r="L3588" s="233"/>
      <c r="M3588" s="275"/>
      <c r="N3588" s="275"/>
      <c r="O3588" s="265"/>
      <c r="P3588" s="320"/>
    </row>
    <row r="3589" spans="1:16" x14ac:dyDescent="0.25">
      <c r="F3589" s="232"/>
      <c r="G3589" s="246"/>
      <c r="H3589" s="246"/>
      <c r="I3589" s="246"/>
      <c r="J3589" s="212"/>
      <c r="K3589" s="246"/>
      <c r="L3589" s="233"/>
      <c r="M3589" s="275"/>
      <c r="N3589" s="275"/>
      <c r="O3589" s="265"/>
      <c r="P3589" s="320"/>
    </row>
    <row r="3590" spans="1:16" x14ac:dyDescent="0.25">
      <c r="A3590" s="224">
        <v>11</v>
      </c>
      <c r="B3590" s="224">
        <v>9970</v>
      </c>
      <c r="C3590" s="224">
        <v>1</v>
      </c>
      <c r="D3590" s="224">
        <v>1</v>
      </c>
      <c r="E3590" s="224">
        <v>112</v>
      </c>
      <c r="F3590" s="232"/>
      <c r="G3590" s="246"/>
      <c r="H3590" s="246"/>
      <c r="I3590" s="246"/>
      <c r="J3590" s="212"/>
      <c r="K3590" s="246"/>
      <c r="L3590" s="233"/>
      <c r="M3590" s="275"/>
      <c r="N3590" s="275"/>
      <c r="O3590" s="265"/>
      <c r="P3590" s="320"/>
    </row>
    <row r="3591" spans="1:16" x14ac:dyDescent="0.25">
      <c r="F3591" s="232"/>
      <c r="G3591" s="246"/>
      <c r="H3591" s="246"/>
      <c r="I3591" s="246"/>
      <c r="J3591" s="212"/>
      <c r="K3591" s="246"/>
      <c r="L3591" s="233"/>
      <c r="M3591" s="275"/>
      <c r="N3591" s="275"/>
      <c r="O3591" s="265"/>
      <c r="P3591" s="320"/>
    </row>
    <row r="3592" spans="1:16" x14ac:dyDescent="0.25">
      <c r="A3592" s="224">
        <v>9</v>
      </c>
      <c r="B3592" s="224">
        <v>6695</v>
      </c>
      <c r="C3592" s="224">
        <v>1</v>
      </c>
      <c r="D3592" s="224">
        <v>1</v>
      </c>
      <c r="E3592" s="224">
        <v>112</v>
      </c>
      <c r="F3592" s="232"/>
      <c r="G3592" s="246">
        <v>66</v>
      </c>
      <c r="H3592" s="246"/>
      <c r="I3592" s="246"/>
      <c r="J3592" s="212"/>
      <c r="K3592" s="246"/>
      <c r="L3592" s="233"/>
      <c r="M3592" s="275"/>
      <c r="N3592" s="275"/>
      <c r="O3592" s="265"/>
      <c r="P3592" s="320"/>
    </row>
    <row r="3593" spans="1:16" x14ac:dyDescent="0.25">
      <c r="F3593" s="232"/>
      <c r="G3593" s="246"/>
      <c r="H3593" s="246"/>
      <c r="I3593" s="246"/>
      <c r="J3593" s="212"/>
      <c r="K3593" s="246"/>
      <c r="L3593" s="233"/>
      <c r="M3593" s="275"/>
      <c r="N3593" s="275"/>
      <c r="O3593" s="265"/>
      <c r="P3593" s="320"/>
    </row>
    <row r="3594" spans="1:16" x14ac:dyDescent="0.25">
      <c r="A3594" s="224">
        <v>10</v>
      </c>
      <c r="B3594" s="224">
        <v>9969</v>
      </c>
      <c r="C3594" s="224">
        <v>1</v>
      </c>
      <c r="D3594" s="224">
        <v>1</v>
      </c>
      <c r="E3594" s="224">
        <v>112</v>
      </c>
      <c r="F3594" s="232"/>
      <c r="G3594" s="246"/>
      <c r="H3594" s="246"/>
      <c r="I3594" s="246"/>
      <c r="J3594" s="214"/>
      <c r="K3594" s="246"/>
      <c r="L3594" s="233"/>
      <c r="M3594" s="275"/>
      <c r="N3594" s="275"/>
      <c r="O3594" s="265"/>
      <c r="P3594" s="320"/>
    </row>
    <row r="3595" spans="1:16" x14ac:dyDescent="0.25">
      <c r="F3595" s="232"/>
      <c r="G3595" s="246"/>
      <c r="H3595" s="246"/>
      <c r="I3595" s="246"/>
      <c r="J3595" s="212"/>
      <c r="K3595" s="246"/>
      <c r="L3595" s="233"/>
      <c r="M3595" s="275"/>
      <c r="N3595" s="275"/>
      <c r="O3595" s="265"/>
      <c r="P3595" s="320"/>
    </row>
    <row r="3596" spans="1:16" x14ac:dyDescent="0.25">
      <c r="A3596" s="224">
        <v>11</v>
      </c>
      <c r="B3596" s="224">
        <v>9970</v>
      </c>
      <c r="C3596" s="224">
        <v>1</v>
      </c>
      <c r="D3596" s="224">
        <v>1</v>
      </c>
      <c r="E3596" s="224">
        <v>112</v>
      </c>
      <c r="F3596" s="232"/>
      <c r="G3596" s="246"/>
      <c r="H3596" s="246"/>
      <c r="I3596" s="246"/>
      <c r="J3596" s="212"/>
      <c r="K3596" s="246"/>
      <c r="L3596" s="233"/>
      <c r="M3596" s="275"/>
      <c r="N3596" s="275"/>
      <c r="O3596" s="265"/>
      <c r="P3596" s="320"/>
    </row>
    <row r="3597" spans="1:16" x14ac:dyDescent="0.25">
      <c r="F3597" s="232"/>
      <c r="G3597" s="246"/>
      <c r="H3597" s="246"/>
      <c r="I3597" s="246"/>
      <c r="J3597" s="212"/>
      <c r="K3597" s="246"/>
      <c r="L3597" s="233"/>
      <c r="M3597" s="275"/>
      <c r="N3597" s="275"/>
      <c r="O3597" s="265"/>
      <c r="P3597" s="320"/>
    </row>
    <row r="3598" spans="1:16" x14ac:dyDescent="0.25">
      <c r="A3598" s="224">
        <v>12</v>
      </c>
      <c r="B3598" s="224">
        <v>9971</v>
      </c>
      <c r="C3598" s="224">
        <v>1</v>
      </c>
      <c r="D3598" s="224">
        <v>1</v>
      </c>
      <c r="E3598" s="224">
        <v>112</v>
      </c>
      <c r="F3598" s="232"/>
      <c r="G3598" s="246"/>
      <c r="H3598" s="246"/>
      <c r="I3598" s="246"/>
      <c r="J3598" s="214"/>
      <c r="K3598" s="246"/>
      <c r="L3598" s="233"/>
      <c r="M3598" s="275"/>
      <c r="N3598" s="275"/>
      <c r="O3598" s="265"/>
      <c r="P3598" s="320"/>
    </row>
    <row r="3599" spans="1:16" x14ac:dyDescent="0.25">
      <c r="F3599" s="232"/>
      <c r="G3599" s="246"/>
      <c r="H3599" s="246"/>
      <c r="I3599" s="246"/>
      <c r="J3599" s="212"/>
      <c r="K3599" s="246"/>
      <c r="L3599" s="233"/>
      <c r="M3599" s="275"/>
      <c r="N3599" s="275"/>
      <c r="O3599" s="265"/>
      <c r="P3599" s="320"/>
    </row>
    <row r="3600" spans="1:16" x14ac:dyDescent="0.25">
      <c r="A3600" s="224">
        <v>9</v>
      </c>
      <c r="B3600" s="224">
        <v>6695</v>
      </c>
      <c r="C3600" s="224">
        <v>1</v>
      </c>
      <c r="D3600" s="224">
        <v>1</v>
      </c>
      <c r="E3600" s="224">
        <v>112</v>
      </c>
      <c r="F3600" s="232"/>
      <c r="G3600" s="246">
        <v>66</v>
      </c>
      <c r="H3600" s="246"/>
      <c r="I3600" s="246"/>
      <c r="J3600" s="212"/>
      <c r="K3600" s="246"/>
      <c r="L3600" s="233"/>
      <c r="M3600" s="275"/>
      <c r="N3600" s="275"/>
      <c r="O3600" s="265"/>
      <c r="P3600" s="320"/>
    </row>
    <row r="3601" spans="1:16" x14ac:dyDescent="0.25">
      <c r="F3601" s="232"/>
      <c r="G3601" s="246"/>
      <c r="H3601" s="246"/>
      <c r="I3601" s="246"/>
      <c r="J3601" s="212"/>
      <c r="K3601" s="246"/>
      <c r="L3601" s="233"/>
      <c r="M3601" s="275"/>
      <c r="N3601" s="275"/>
      <c r="O3601" s="265"/>
      <c r="P3601" s="320"/>
    </row>
    <row r="3602" spans="1:16" x14ac:dyDescent="0.25">
      <c r="A3602" s="224">
        <v>10</v>
      </c>
      <c r="B3602" s="224">
        <v>9969</v>
      </c>
      <c r="C3602" s="224">
        <v>1</v>
      </c>
      <c r="D3602" s="224">
        <v>1</v>
      </c>
      <c r="E3602" s="224">
        <v>112</v>
      </c>
      <c r="F3602" s="232"/>
      <c r="G3602" s="246"/>
      <c r="H3602" s="246"/>
      <c r="I3602" s="246"/>
      <c r="J3602" s="214"/>
      <c r="K3602" s="246"/>
      <c r="L3602" s="233"/>
      <c r="M3602" s="275"/>
      <c r="N3602" s="275"/>
      <c r="O3602" s="265"/>
      <c r="P3602" s="320"/>
    </row>
    <row r="3603" spans="1:16" x14ac:dyDescent="0.25">
      <c r="F3603" s="232"/>
      <c r="G3603" s="246"/>
      <c r="H3603" s="246"/>
      <c r="I3603" s="246"/>
      <c r="J3603" s="212"/>
      <c r="K3603" s="246"/>
      <c r="L3603" s="233"/>
      <c r="M3603" s="275"/>
      <c r="N3603" s="275"/>
      <c r="O3603" s="265"/>
      <c r="P3603" s="320"/>
    </row>
    <row r="3604" spans="1:16" x14ac:dyDescent="0.25">
      <c r="F3604" s="282"/>
      <c r="G3604" s="246"/>
      <c r="H3604" s="246"/>
      <c r="I3604" s="246"/>
      <c r="J3604" s="212"/>
      <c r="K3604" s="246"/>
      <c r="L3604" s="244"/>
      <c r="M3604" s="305"/>
      <c r="N3604" s="305"/>
      <c r="O3604" s="266"/>
      <c r="P3604" s="320"/>
    </row>
    <row r="3605" spans="1:16" s="242" customFormat="1" x14ac:dyDescent="0.25">
      <c r="A3605" s="236"/>
      <c r="B3605" s="236"/>
      <c r="C3605" s="236"/>
      <c r="D3605" s="236"/>
      <c r="E3605" s="236"/>
      <c r="F3605" s="237"/>
      <c r="G3605" s="238"/>
      <c r="H3605" s="238"/>
      <c r="I3605" s="238"/>
      <c r="J3605" s="211" t="s">
        <v>2141</v>
      </c>
      <c r="K3605" s="238"/>
      <c r="L3605" s="228"/>
      <c r="M3605" s="300"/>
      <c r="N3605" s="312"/>
      <c r="O3605" s="240"/>
      <c r="P3605" s="322"/>
    </row>
    <row r="3607" spans="1:16" s="242" customFormat="1" x14ac:dyDescent="0.25">
      <c r="A3607" s="236"/>
      <c r="B3607" s="236"/>
      <c r="C3607" s="236"/>
      <c r="D3607" s="236"/>
      <c r="E3607" s="236"/>
      <c r="F3607" s="247"/>
      <c r="J3607" s="207"/>
      <c r="L3607" s="248"/>
      <c r="M3607" s="302"/>
      <c r="N3607" s="302"/>
      <c r="O3607" s="241"/>
      <c r="P3607" s="322"/>
    </row>
    <row r="3608" spans="1:16" x14ac:dyDescent="0.25">
      <c r="F3608" s="225"/>
      <c r="G3608" s="226"/>
      <c r="H3608" s="226"/>
      <c r="I3608" s="227"/>
      <c r="J3608" s="206"/>
      <c r="K3608" s="226"/>
      <c r="L3608" s="228"/>
      <c r="M3608" s="300"/>
      <c r="N3608" s="300"/>
      <c r="O3608" s="229"/>
      <c r="P3608" s="320"/>
    </row>
    <row r="3609" spans="1:16" x14ac:dyDescent="0.25">
      <c r="A3609" s="224">
        <v>1023</v>
      </c>
      <c r="B3609" s="224">
        <v>3</v>
      </c>
      <c r="C3609" s="224">
        <v>4</v>
      </c>
      <c r="D3609" s="224">
        <v>1</v>
      </c>
      <c r="E3609" s="224">
        <v>200</v>
      </c>
      <c r="F3609" s="278">
        <v>1</v>
      </c>
      <c r="G3609" s="246"/>
      <c r="H3609" s="246"/>
      <c r="I3609" s="246"/>
      <c r="J3609" s="328" t="s">
        <v>1316</v>
      </c>
      <c r="K3609" s="255"/>
      <c r="L3609" s="329" t="s">
        <v>1928</v>
      </c>
      <c r="M3609" s="307">
        <v>176</v>
      </c>
      <c r="N3609" s="307"/>
      <c r="O3609" s="276"/>
      <c r="P3609" s="320"/>
    </row>
    <row r="3610" spans="1:16" x14ac:dyDescent="0.25">
      <c r="F3610" s="232"/>
      <c r="G3610" s="246"/>
      <c r="H3610" s="246"/>
      <c r="I3610" s="246"/>
      <c r="J3610" s="328"/>
      <c r="K3610" s="255"/>
      <c r="L3610" s="329"/>
      <c r="M3610" s="307"/>
      <c r="N3610" s="307"/>
      <c r="O3610" s="276"/>
      <c r="P3610" s="320"/>
    </row>
    <row r="3611" spans="1:16" s="273" customFormat="1" x14ac:dyDescent="0.25">
      <c r="A3611" s="268">
        <v>1024</v>
      </c>
      <c r="B3611" s="268">
        <v>1784</v>
      </c>
      <c r="C3611" s="268">
        <v>4</v>
      </c>
      <c r="D3611" s="268">
        <v>1</v>
      </c>
      <c r="E3611" s="268">
        <v>200</v>
      </c>
      <c r="F3611" s="298">
        <v>2</v>
      </c>
      <c r="G3611" s="299"/>
      <c r="H3611" s="299"/>
      <c r="I3611" s="299"/>
      <c r="J3611" s="330" t="s">
        <v>2126</v>
      </c>
      <c r="K3611" s="331"/>
      <c r="L3611" s="329" t="s">
        <v>1928</v>
      </c>
      <c r="M3611" s="332">
        <v>195</v>
      </c>
      <c r="N3611" s="332"/>
      <c r="O3611" s="333"/>
      <c r="P3611" s="324"/>
    </row>
    <row r="3612" spans="1:16" x14ac:dyDescent="0.25">
      <c r="F3612" s="232"/>
      <c r="G3612" s="246"/>
      <c r="H3612" s="246"/>
      <c r="I3612" s="246"/>
      <c r="J3612" s="328"/>
      <c r="K3612" s="255"/>
      <c r="L3612" s="329"/>
      <c r="M3612" s="307"/>
      <c r="N3612" s="307"/>
      <c r="O3612" s="276"/>
      <c r="P3612" s="320"/>
    </row>
    <row r="3613" spans="1:16" x14ac:dyDescent="0.25">
      <c r="A3613" s="224">
        <v>1025</v>
      </c>
      <c r="B3613" s="224">
        <v>7771</v>
      </c>
      <c r="C3613" s="224">
        <v>4</v>
      </c>
      <c r="D3613" s="224">
        <v>1</v>
      </c>
      <c r="E3613" s="224">
        <v>200</v>
      </c>
      <c r="F3613" s="232">
        <v>3</v>
      </c>
      <c r="G3613" s="246"/>
      <c r="H3613" s="246"/>
      <c r="I3613" s="246"/>
      <c r="J3613" s="328" t="s">
        <v>2144</v>
      </c>
      <c r="K3613" s="255"/>
      <c r="L3613" s="329" t="s">
        <v>1928</v>
      </c>
      <c r="M3613" s="307">
        <v>199</v>
      </c>
      <c r="N3613" s="307"/>
      <c r="O3613" s="276"/>
      <c r="P3613" s="320"/>
    </row>
    <row r="3614" spans="1:16" x14ac:dyDescent="0.25">
      <c r="B3614" s="224" t="s">
        <v>2127</v>
      </c>
      <c r="C3614" s="224" t="s">
        <v>2128</v>
      </c>
      <c r="D3614" s="224" t="s">
        <v>2129</v>
      </c>
      <c r="F3614" s="232"/>
      <c r="G3614" s="246"/>
      <c r="H3614" s="246"/>
      <c r="I3614" s="246"/>
      <c r="J3614" s="212"/>
      <c r="K3614" s="246"/>
      <c r="L3614" s="233"/>
      <c r="M3614" s="275"/>
      <c r="N3614" s="275"/>
      <c r="O3614" s="265"/>
      <c r="P3614" s="320"/>
    </row>
    <row r="3615" spans="1:16" x14ac:dyDescent="0.25">
      <c r="F3615" s="232"/>
      <c r="G3615" s="246"/>
      <c r="H3615" s="246"/>
      <c r="I3615" s="246"/>
      <c r="J3615" s="212"/>
      <c r="K3615" s="246"/>
      <c r="L3615" s="233"/>
      <c r="M3615" s="275"/>
      <c r="N3615" s="275"/>
      <c r="O3615" s="265"/>
      <c r="P3615" s="320"/>
    </row>
    <row r="3616" spans="1:16" x14ac:dyDescent="0.25">
      <c r="F3616" s="232"/>
      <c r="G3616" s="246"/>
      <c r="H3616" s="246"/>
      <c r="I3616" s="246"/>
      <c r="J3616" s="212"/>
      <c r="K3616" s="246"/>
      <c r="L3616" s="233"/>
      <c r="M3616" s="275"/>
      <c r="N3616" s="275"/>
      <c r="O3616" s="265"/>
      <c r="P3616" s="320"/>
    </row>
    <row r="3617" spans="6:16" x14ac:dyDescent="0.25">
      <c r="F3617" s="232"/>
      <c r="G3617" s="246"/>
      <c r="H3617" s="246"/>
      <c r="I3617" s="246"/>
      <c r="J3617" s="212"/>
      <c r="K3617" s="246"/>
      <c r="L3617" s="233"/>
      <c r="M3617" s="275"/>
      <c r="N3617" s="275"/>
      <c r="O3617" s="265"/>
      <c r="P3617" s="320"/>
    </row>
    <row r="3618" spans="6:16" x14ac:dyDescent="0.25">
      <c r="F3618" s="232"/>
      <c r="G3618" s="246"/>
      <c r="H3618" s="246"/>
      <c r="I3618" s="246"/>
      <c r="J3618" s="212"/>
      <c r="K3618" s="246"/>
      <c r="L3618" s="233"/>
      <c r="M3618" s="275"/>
      <c r="N3618" s="275"/>
      <c r="O3618" s="265"/>
      <c r="P3618" s="320"/>
    </row>
    <row r="3619" spans="6:16" x14ac:dyDescent="0.25">
      <c r="F3619" s="232"/>
      <c r="G3619" s="246"/>
      <c r="H3619" s="246"/>
      <c r="I3619" s="246"/>
      <c r="J3619" s="212"/>
      <c r="K3619" s="246"/>
      <c r="L3619" s="233"/>
      <c r="M3619" s="275"/>
      <c r="N3619" s="275"/>
      <c r="O3619" s="265"/>
      <c r="P3619" s="320"/>
    </row>
    <row r="3620" spans="6:16" x14ac:dyDescent="0.25">
      <c r="F3620" s="232"/>
      <c r="G3620" s="246"/>
      <c r="H3620" s="246"/>
      <c r="I3620" s="246"/>
      <c r="J3620" s="212"/>
      <c r="K3620" s="246"/>
      <c r="L3620" s="233"/>
      <c r="M3620" s="275"/>
      <c r="N3620" s="275"/>
      <c r="O3620" s="265"/>
      <c r="P3620" s="320"/>
    </row>
    <row r="3621" spans="6:16" x14ac:dyDescent="0.25">
      <c r="F3621" s="232"/>
      <c r="G3621" s="246"/>
      <c r="H3621" s="246"/>
      <c r="I3621" s="246"/>
      <c r="J3621" s="212"/>
      <c r="K3621" s="246"/>
      <c r="L3621" s="233"/>
      <c r="M3621" s="275"/>
      <c r="N3621" s="275"/>
      <c r="O3621" s="265"/>
      <c r="P3621" s="320"/>
    </row>
    <row r="3622" spans="6:16" x14ac:dyDescent="0.25">
      <c r="F3622" s="232"/>
      <c r="G3622" s="246"/>
      <c r="H3622" s="246"/>
      <c r="I3622" s="246"/>
      <c r="J3622" s="212"/>
      <c r="K3622" s="246"/>
      <c r="L3622" s="233"/>
      <c r="M3622" s="275"/>
      <c r="N3622" s="275"/>
      <c r="O3622" s="265"/>
      <c r="P3622" s="320"/>
    </row>
    <row r="3623" spans="6:16" x14ac:dyDescent="0.25">
      <c r="F3623" s="232"/>
      <c r="G3623" s="246"/>
      <c r="H3623" s="246"/>
      <c r="I3623" s="246"/>
      <c r="J3623" s="212"/>
      <c r="K3623" s="246"/>
      <c r="L3623" s="233"/>
      <c r="M3623" s="275"/>
      <c r="N3623" s="275"/>
      <c r="O3623" s="265"/>
      <c r="P3623" s="320"/>
    </row>
    <row r="3624" spans="6:16" x14ac:dyDescent="0.25">
      <c r="F3624" s="232"/>
      <c r="G3624" s="246"/>
      <c r="H3624" s="246"/>
      <c r="I3624" s="246"/>
      <c r="J3624" s="212"/>
      <c r="K3624" s="246"/>
      <c r="L3624" s="233"/>
      <c r="M3624" s="275"/>
      <c r="N3624" s="275"/>
      <c r="O3624" s="265"/>
      <c r="P3624" s="320"/>
    </row>
    <row r="3625" spans="6:16" x14ac:dyDescent="0.25">
      <c r="F3625" s="232"/>
      <c r="G3625" s="246"/>
      <c r="H3625" s="246"/>
      <c r="I3625" s="246"/>
      <c r="J3625" s="212"/>
      <c r="K3625" s="246"/>
      <c r="L3625" s="233"/>
      <c r="M3625" s="275"/>
      <c r="N3625" s="275"/>
      <c r="O3625" s="265"/>
      <c r="P3625" s="320"/>
    </row>
    <row r="3626" spans="6:16" x14ac:dyDescent="0.25">
      <c r="F3626" s="232"/>
      <c r="G3626" s="246"/>
      <c r="H3626" s="246"/>
      <c r="I3626" s="246"/>
      <c r="J3626" s="212"/>
      <c r="K3626" s="246"/>
      <c r="L3626" s="233"/>
      <c r="M3626" s="275"/>
      <c r="N3626" s="275"/>
      <c r="O3626" s="265"/>
      <c r="P3626" s="320"/>
    </row>
    <row r="3627" spans="6:16" x14ac:dyDescent="0.25">
      <c r="F3627" s="232"/>
      <c r="G3627" s="246"/>
      <c r="H3627" s="246"/>
      <c r="I3627" s="246"/>
      <c r="J3627" s="212"/>
      <c r="K3627" s="246"/>
      <c r="L3627" s="233"/>
      <c r="M3627" s="275"/>
      <c r="N3627" s="275"/>
      <c r="O3627" s="265"/>
      <c r="P3627" s="320"/>
    </row>
    <row r="3628" spans="6:16" x14ac:dyDescent="0.25">
      <c r="F3628" s="232"/>
      <c r="G3628" s="246"/>
      <c r="H3628" s="246"/>
      <c r="I3628" s="246"/>
      <c r="J3628" s="212"/>
      <c r="K3628" s="246"/>
      <c r="L3628" s="233"/>
      <c r="M3628" s="275"/>
      <c r="N3628" s="275"/>
      <c r="O3628" s="265"/>
      <c r="P3628" s="320"/>
    </row>
    <row r="3629" spans="6:16" x14ac:dyDescent="0.25">
      <c r="F3629" s="232"/>
      <c r="G3629" s="246"/>
      <c r="H3629" s="246"/>
      <c r="I3629" s="246"/>
      <c r="J3629" s="212"/>
      <c r="K3629" s="246"/>
      <c r="L3629" s="233"/>
      <c r="M3629" s="275"/>
      <c r="N3629" s="275"/>
      <c r="O3629" s="265"/>
      <c r="P3629" s="320"/>
    </row>
    <row r="3630" spans="6:16" x14ac:dyDescent="0.25">
      <c r="F3630" s="232"/>
      <c r="G3630" s="246"/>
      <c r="H3630" s="246"/>
      <c r="I3630" s="246"/>
      <c r="J3630" s="212"/>
      <c r="K3630" s="246"/>
      <c r="L3630" s="233"/>
      <c r="M3630" s="275"/>
      <c r="N3630" s="275"/>
      <c r="O3630" s="265"/>
      <c r="P3630" s="320"/>
    </row>
    <row r="3631" spans="6:16" x14ac:dyDescent="0.25">
      <c r="F3631" s="232"/>
      <c r="G3631" s="246"/>
      <c r="H3631" s="246"/>
      <c r="I3631" s="246"/>
      <c r="J3631" s="212"/>
      <c r="K3631" s="246"/>
      <c r="L3631" s="233"/>
      <c r="M3631" s="275"/>
      <c r="N3631" s="275"/>
      <c r="O3631" s="265"/>
      <c r="P3631" s="320"/>
    </row>
    <row r="3632" spans="6:16" x14ac:dyDescent="0.25">
      <c r="F3632" s="232"/>
      <c r="G3632" s="246"/>
      <c r="H3632" s="246"/>
      <c r="I3632" s="246"/>
      <c r="J3632" s="212"/>
      <c r="K3632" s="246"/>
      <c r="L3632" s="233"/>
      <c r="M3632" s="275"/>
      <c r="N3632" s="275"/>
      <c r="O3632" s="265"/>
      <c r="P3632" s="320"/>
    </row>
    <row r="3633" spans="6:16" x14ac:dyDescent="0.25">
      <c r="F3633" s="232"/>
      <c r="G3633" s="246"/>
      <c r="H3633" s="246"/>
      <c r="I3633" s="246"/>
      <c r="J3633" s="212"/>
      <c r="K3633" s="246"/>
      <c r="L3633" s="233"/>
      <c r="M3633" s="275"/>
      <c r="N3633" s="275"/>
      <c r="O3633" s="265"/>
      <c r="P3633" s="320"/>
    </row>
    <row r="3634" spans="6:16" x14ac:dyDescent="0.25">
      <c r="F3634" s="232"/>
      <c r="G3634" s="246"/>
      <c r="H3634" s="246"/>
      <c r="I3634" s="246"/>
      <c r="J3634" s="212"/>
      <c r="K3634" s="246"/>
      <c r="L3634" s="233"/>
      <c r="M3634" s="275"/>
      <c r="N3634" s="275"/>
      <c r="O3634" s="265"/>
      <c r="P3634" s="320"/>
    </row>
    <row r="3635" spans="6:16" x14ac:dyDescent="0.25">
      <c r="F3635" s="232"/>
      <c r="G3635" s="246"/>
      <c r="H3635" s="246"/>
      <c r="I3635" s="246"/>
      <c r="J3635" s="212"/>
      <c r="K3635" s="246"/>
      <c r="L3635" s="233"/>
      <c r="M3635" s="275"/>
      <c r="N3635" s="275"/>
      <c r="O3635" s="265"/>
      <c r="P3635" s="320"/>
    </row>
    <row r="3636" spans="6:16" x14ac:dyDescent="0.25">
      <c r="F3636" s="232"/>
      <c r="G3636" s="246"/>
      <c r="H3636" s="246"/>
      <c r="I3636" s="246"/>
      <c r="J3636" s="212"/>
      <c r="K3636" s="246"/>
      <c r="L3636" s="233"/>
      <c r="M3636" s="275"/>
      <c r="N3636" s="275"/>
      <c r="O3636" s="265"/>
      <c r="P3636" s="320"/>
    </row>
    <row r="3637" spans="6:16" x14ac:dyDescent="0.25">
      <c r="F3637" s="232"/>
      <c r="G3637" s="246"/>
      <c r="H3637" s="246"/>
      <c r="I3637" s="246"/>
      <c r="J3637" s="212"/>
      <c r="K3637" s="246"/>
      <c r="L3637" s="233"/>
      <c r="M3637" s="275"/>
      <c r="N3637" s="275"/>
      <c r="O3637" s="265"/>
      <c r="P3637" s="320"/>
    </row>
    <row r="3638" spans="6:16" x14ac:dyDescent="0.25">
      <c r="F3638" s="232"/>
      <c r="G3638" s="246"/>
      <c r="H3638" s="246"/>
      <c r="I3638" s="246"/>
      <c r="J3638" s="212"/>
      <c r="K3638" s="246"/>
      <c r="L3638" s="233"/>
      <c r="M3638" s="275"/>
      <c r="N3638" s="275"/>
      <c r="O3638" s="265"/>
      <c r="P3638" s="320"/>
    </row>
    <row r="3639" spans="6:16" x14ac:dyDescent="0.25">
      <c r="F3639" s="232"/>
      <c r="G3639" s="246"/>
      <c r="H3639" s="246"/>
      <c r="I3639" s="246"/>
      <c r="J3639" s="212"/>
      <c r="K3639" s="246"/>
      <c r="L3639" s="233"/>
      <c r="M3639" s="275"/>
      <c r="N3639" s="275"/>
      <c r="O3639" s="265"/>
      <c r="P3639" s="320"/>
    </row>
    <row r="3640" spans="6:16" x14ac:dyDescent="0.25">
      <c r="F3640" s="232"/>
      <c r="G3640" s="246"/>
      <c r="H3640" s="246"/>
      <c r="I3640" s="246"/>
      <c r="J3640" s="212"/>
      <c r="K3640" s="246"/>
      <c r="L3640" s="233"/>
      <c r="M3640" s="275"/>
      <c r="N3640" s="275"/>
      <c r="O3640" s="265"/>
      <c r="P3640" s="320"/>
    </row>
    <row r="3641" spans="6:16" x14ac:dyDescent="0.25">
      <c r="F3641" s="232"/>
      <c r="G3641" s="246"/>
      <c r="H3641" s="246"/>
      <c r="I3641" s="246"/>
      <c r="J3641" s="212"/>
      <c r="K3641" s="246"/>
      <c r="L3641" s="233"/>
      <c r="M3641" s="275"/>
      <c r="N3641" s="275"/>
      <c r="O3641" s="265"/>
      <c r="P3641" s="320"/>
    </row>
    <row r="3642" spans="6:16" x14ac:dyDescent="0.25">
      <c r="F3642" s="232"/>
      <c r="G3642" s="246"/>
      <c r="H3642" s="246"/>
      <c r="I3642" s="246"/>
      <c r="J3642" s="212"/>
      <c r="K3642" s="246"/>
      <c r="L3642" s="233"/>
      <c r="M3642" s="275"/>
      <c r="N3642" s="275"/>
      <c r="O3642" s="265"/>
      <c r="P3642" s="320"/>
    </row>
    <row r="3643" spans="6:16" x14ac:dyDescent="0.25">
      <c r="F3643" s="232"/>
      <c r="G3643" s="246"/>
      <c r="H3643" s="246"/>
      <c r="I3643" s="246"/>
      <c r="J3643" s="212"/>
      <c r="K3643" s="246"/>
      <c r="L3643" s="233"/>
      <c r="M3643" s="275"/>
      <c r="N3643" s="275"/>
      <c r="O3643" s="265"/>
      <c r="P3643" s="320"/>
    </row>
    <row r="3644" spans="6:16" x14ac:dyDescent="0.25">
      <c r="F3644" s="232"/>
      <c r="G3644" s="246"/>
      <c r="H3644" s="246"/>
      <c r="I3644" s="246"/>
      <c r="J3644" s="212"/>
      <c r="K3644" s="246"/>
      <c r="L3644" s="233"/>
      <c r="M3644" s="275"/>
      <c r="N3644" s="275"/>
      <c r="O3644" s="265"/>
      <c r="P3644" s="320"/>
    </row>
    <row r="3645" spans="6:16" x14ac:dyDescent="0.25">
      <c r="F3645" s="232"/>
      <c r="G3645" s="246"/>
      <c r="H3645" s="246"/>
      <c r="I3645" s="246"/>
      <c r="J3645" s="212"/>
      <c r="K3645" s="246"/>
      <c r="L3645" s="233"/>
      <c r="M3645" s="275"/>
      <c r="N3645" s="275"/>
      <c r="O3645" s="265"/>
      <c r="P3645" s="320"/>
    </row>
    <row r="3646" spans="6:16" x14ac:dyDescent="0.25">
      <c r="F3646" s="232"/>
      <c r="G3646" s="246"/>
      <c r="H3646" s="246"/>
      <c r="I3646" s="246"/>
      <c r="J3646" s="212"/>
      <c r="K3646" s="246"/>
      <c r="L3646" s="233"/>
      <c r="M3646" s="275"/>
      <c r="N3646" s="275"/>
      <c r="O3646" s="265"/>
      <c r="P3646" s="320"/>
    </row>
    <row r="3647" spans="6:16" x14ac:dyDescent="0.25">
      <c r="F3647" s="232"/>
      <c r="G3647" s="246"/>
      <c r="H3647" s="246"/>
      <c r="I3647" s="246"/>
      <c r="J3647" s="212"/>
      <c r="K3647" s="246"/>
      <c r="L3647" s="233"/>
      <c r="M3647" s="275"/>
      <c r="N3647" s="275"/>
      <c r="O3647" s="265"/>
      <c r="P3647" s="320"/>
    </row>
    <row r="3648" spans="6:16" x14ac:dyDescent="0.25">
      <c r="F3648" s="232"/>
      <c r="G3648" s="246"/>
      <c r="H3648" s="246"/>
      <c r="I3648" s="246"/>
      <c r="J3648" s="212"/>
      <c r="K3648" s="246"/>
      <c r="L3648" s="233"/>
      <c r="M3648" s="275"/>
      <c r="N3648" s="275"/>
      <c r="O3648" s="265"/>
      <c r="P3648" s="320"/>
    </row>
    <row r="3649" spans="1:16" x14ac:dyDescent="0.25">
      <c r="F3649" s="282"/>
      <c r="G3649" s="246"/>
      <c r="H3649" s="246"/>
      <c r="I3649" s="246"/>
      <c r="J3649" s="212"/>
      <c r="K3649" s="246"/>
      <c r="L3649" s="233"/>
      <c r="M3649" s="275"/>
      <c r="N3649" s="275"/>
      <c r="O3649" s="265"/>
      <c r="P3649" s="320"/>
    </row>
    <row r="3650" spans="1:16" s="242" customFormat="1" x14ac:dyDescent="0.25">
      <c r="A3650" s="236"/>
      <c r="B3650" s="236"/>
      <c r="C3650" s="236"/>
      <c r="D3650" s="236"/>
      <c r="E3650" s="236"/>
      <c r="F3650" s="287"/>
      <c r="G3650" s="288"/>
      <c r="H3650" s="288"/>
      <c r="I3650" s="289"/>
      <c r="J3650" s="215" t="s">
        <v>2143</v>
      </c>
      <c r="K3650" s="238"/>
      <c r="L3650" s="290"/>
      <c r="M3650" s="312"/>
      <c r="N3650" s="312"/>
      <c r="O3650" s="240"/>
      <c r="P3650" s="322"/>
    </row>
  </sheetData>
  <pageMargins left="0.75" right="0.75" top="1" bottom="1" header="0.5" footer="0.5"/>
  <pageSetup paperSize="9" scale="68" orientation="portrait" r:id="rId1"/>
  <rowBreaks count="86" manualBreakCount="86">
    <brk id="31" max="16383" man="1"/>
    <brk id="63" min="5" max="14" man="1"/>
    <brk id="108" min="5" max="14" man="1"/>
    <brk id="155" min="5" max="14" man="1"/>
    <brk id="190" min="5" max="14" man="1"/>
    <brk id="212" min="5" max="14" man="1"/>
    <brk id="236" min="5" max="14" man="1"/>
    <brk id="280" min="5" max="14" man="1"/>
    <brk id="320" max="16383" man="1"/>
    <brk id="367" min="5" max="14" man="1"/>
    <brk id="420" min="5" max="14" man="1"/>
    <brk id="478" min="5" max="14" man="1"/>
    <brk id="527" min="5" max="14" man="1"/>
    <brk id="571" min="5" max="14" man="1"/>
    <brk id="623" min="5" max="14" man="1"/>
    <brk id="662" min="5" max="14" man="1"/>
    <brk id="706" min="5" max="14" man="1"/>
    <brk id="757" max="16383" man="1"/>
    <brk id="791" min="5" max="14" man="1"/>
    <brk id="826" min="5" max="14" man="1"/>
    <brk id="877" min="5" max="14" man="1"/>
    <brk id="922" min="5" max="14" man="1"/>
    <brk id="971" min="5" max="14" man="1"/>
    <brk id="1008" min="5" max="14" man="1"/>
    <brk id="1061" min="5" max="14" man="1"/>
    <brk id="1105" min="5" max="14" man="1"/>
    <brk id="1153" max="16383" man="1"/>
    <brk id="1183" min="5" max="14" man="1"/>
    <brk id="1213" min="5" max="14" man="1"/>
    <brk id="1245" min="5" max="14" man="1"/>
    <brk id="1283" min="5" max="14" man="1"/>
    <brk id="1324" min="5" max="14" man="1"/>
    <brk id="1369" min="5" max="14" man="1"/>
    <brk id="1399" min="5" max="14" man="1"/>
    <brk id="1434" min="5" max="14" man="1"/>
    <brk id="1468" min="5" max="14" man="1"/>
    <brk id="1507" min="5" max="14" man="1"/>
    <brk id="1547" min="5" max="14" man="1"/>
    <brk id="1590" max="16383" man="1"/>
    <brk id="1633" min="5" max="14" man="1"/>
    <brk id="1679" min="5" max="14" man="1"/>
    <brk id="1719" min="5" max="14" man="1"/>
    <brk id="1746" min="5" max="14" man="1"/>
    <brk id="1782" min="5" max="14" man="1"/>
    <brk id="1831" min="5" max="14" man="1"/>
    <brk id="1876" max="16383" man="1"/>
    <brk id="1917" min="5" max="14" man="1"/>
    <brk id="1964" min="5" max="14" man="1"/>
    <brk id="2013" min="5" max="14" man="1"/>
    <brk id="2056" min="5" max="14" man="1"/>
    <brk id="2105" min="5" max="14" man="1"/>
    <brk id="2145" min="5" max="14" man="1"/>
    <brk id="2178" min="5" max="14" man="1"/>
    <brk id="2213" min="5" max="14" man="1"/>
    <brk id="2252" min="5" max="14" man="1"/>
    <brk id="2305" min="5" max="14" man="1"/>
    <brk id="2345" min="5" max="14" man="1"/>
    <brk id="2397" max="16383" man="1"/>
    <brk id="2446" max="16383" man="1"/>
    <brk id="2486" max="16383" man="1"/>
    <brk id="2532" min="5" max="14" man="1"/>
    <brk id="2578" min="5" max="14" man="1"/>
    <brk id="2631" min="5" max="14" man="1"/>
    <brk id="2672" min="5" max="14" man="1"/>
    <brk id="2709" min="5" max="14" man="1"/>
    <brk id="2753" min="5" max="14" man="1"/>
    <brk id="2791" min="5" max="14" man="1"/>
    <brk id="2836" min="5" max="14" man="1"/>
    <brk id="2878" max="16383" man="1"/>
    <brk id="2926" max="16383" man="1"/>
    <brk id="2969" min="5" max="14" man="1"/>
    <brk id="3016" max="16383" man="1"/>
    <brk id="3053" min="5" max="14" man="1"/>
    <brk id="3085" max="16383" man="1"/>
    <brk id="3117" min="5" max="14" man="1"/>
    <brk id="3154" max="16383" man="1"/>
    <brk id="3200" max="16383" man="1"/>
    <brk id="3244" min="5" max="14" man="1"/>
    <brk id="3286" max="16383" man="1"/>
    <brk id="3330" max="16383" man="1"/>
    <brk id="3375" max="16383" man="1"/>
    <brk id="3420" max="16383" man="1"/>
    <brk id="3464" max="16383" man="1"/>
    <brk id="3512" min="5" max="14" man="1"/>
    <brk id="3558" min="5" max="14" man="1"/>
    <brk id="360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2602F-3DFC-4DCB-B6EA-33795B1201A4}">
  <dimension ref="A1:H388"/>
  <sheetViews>
    <sheetView showGridLines="0" view="pageBreakPreview" topLeftCell="B316" zoomScaleNormal="100" zoomScaleSheetLayoutView="100" workbookViewId="0">
      <selection activeCell="N329" sqref="N329"/>
    </sheetView>
  </sheetViews>
  <sheetFormatPr defaultRowHeight="15" x14ac:dyDescent="0.25"/>
  <cols>
    <col min="1" max="1" width="5.42578125" style="26" hidden="1" customWidth="1"/>
    <col min="2" max="2" width="10.85546875" style="26" customWidth="1"/>
    <col min="3" max="3" width="4.28515625" style="26" customWidth="1"/>
    <col min="4" max="4" width="44.28515625" style="26" customWidth="1"/>
    <col min="5" max="5" width="6.42578125" style="26" customWidth="1"/>
    <col min="6" max="7" width="10.85546875" style="26" customWidth="1"/>
    <col min="8" max="8" width="10.85546875" style="85" customWidth="1"/>
    <col min="9" max="16384" width="9.140625" style="26"/>
  </cols>
  <sheetData>
    <row r="1" spans="1:8" s="1" customFormat="1" ht="12" customHeight="1" x14ac:dyDescent="0.2">
      <c r="D1" s="2"/>
      <c r="F1" s="3"/>
      <c r="G1" s="3"/>
      <c r="H1" s="417"/>
    </row>
    <row r="2" spans="1:8" s="1" customFormat="1" ht="15" customHeight="1" x14ac:dyDescent="0.2">
      <c r="B2" s="5" t="s">
        <v>144</v>
      </c>
      <c r="F2" s="3"/>
      <c r="G2" s="3"/>
      <c r="H2" s="417"/>
    </row>
    <row r="3" spans="1:8" s="1" customFormat="1" ht="15" customHeight="1" x14ac:dyDescent="0.2">
      <c r="B3" s="5"/>
      <c r="F3" s="3"/>
      <c r="G3" s="3"/>
      <c r="H3" s="417"/>
    </row>
    <row r="4" spans="1:8" s="1" customFormat="1" ht="15" customHeight="1" x14ac:dyDescent="0.2">
      <c r="B4" s="5" t="s">
        <v>146</v>
      </c>
      <c r="F4" s="3"/>
      <c r="G4" s="3"/>
      <c r="H4" s="417"/>
    </row>
    <row r="5" spans="1:8" s="1" customFormat="1" ht="15" customHeight="1" x14ac:dyDescent="0.2">
      <c r="B5" s="5" t="s">
        <v>145</v>
      </c>
      <c r="F5" s="3"/>
      <c r="G5" s="3"/>
      <c r="H5" s="417"/>
    </row>
    <row r="6" spans="1:8" s="1" customFormat="1" ht="12" customHeight="1" x14ac:dyDescent="0.2">
      <c r="D6" s="63"/>
      <c r="H6" s="64"/>
    </row>
    <row r="7" spans="1:8" s="1" customFormat="1" ht="15" customHeight="1" x14ac:dyDescent="0.2">
      <c r="B7" s="5" t="s">
        <v>1216</v>
      </c>
      <c r="H7" s="64"/>
    </row>
    <row r="8" spans="1:8" s="1" customFormat="1" ht="15" customHeight="1" x14ac:dyDescent="0.2">
      <c r="B8" s="5" t="s">
        <v>1217</v>
      </c>
      <c r="H8" s="64"/>
    </row>
    <row r="9" spans="1:8" s="1" customFormat="1" ht="15" customHeight="1" x14ac:dyDescent="0.2">
      <c r="H9" s="64"/>
    </row>
    <row r="10" spans="1:8" s="41" customFormat="1" ht="15.4" customHeight="1" x14ac:dyDescent="0.25">
      <c r="B10" s="44" t="s">
        <v>155</v>
      </c>
      <c r="C10" s="44" t="s">
        <v>3</v>
      </c>
      <c r="D10" s="44" t="s">
        <v>156</v>
      </c>
      <c r="E10" s="44" t="s">
        <v>157</v>
      </c>
      <c r="F10" s="44" t="s">
        <v>158</v>
      </c>
      <c r="G10" s="44" t="s">
        <v>159</v>
      </c>
      <c r="H10" s="418" t="s">
        <v>1309</v>
      </c>
    </row>
    <row r="11" spans="1:8" s="41" customFormat="1" ht="12" customHeight="1" x14ac:dyDescent="0.25">
      <c r="A11" s="41">
        <v>10361</v>
      </c>
      <c r="B11" s="141" t="s">
        <v>1218</v>
      </c>
      <c r="C11" s="47"/>
      <c r="D11" s="46" t="s">
        <v>1219</v>
      </c>
      <c r="E11" s="47"/>
      <c r="F11" s="47"/>
      <c r="G11" s="47"/>
      <c r="H11" s="49"/>
    </row>
    <row r="12" spans="1:8" s="41" customFormat="1" ht="12" customHeight="1" x14ac:dyDescent="0.25">
      <c r="B12" s="142"/>
      <c r="C12" s="50"/>
      <c r="D12" s="50"/>
      <c r="E12" s="50"/>
      <c r="F12" s="50"/>
      <c r="G12" s="50"/>
      <c r="H12" s="52"/>
    </row>
    <row r="13" spans="1:8" s="41" customFormat="1" ht="36" customHeight="1" x14ac:dyDescent="0.25">
      <c r="A13" s="41">
        <v>10362</v>
      </c>
      <c r="B13" s="141" t="s">
        <v>1220</v>
      </c>
      <c r="C13" s="47"/>
      <c r="D13" s="46" t="s">
        <v>1221</v>
      </c>
      <c r="E13" s="56" t="s">
        <v>75</v>
      </c>
      <c r="F13" s="143">
        <v>10</v>
      </c>
      <c r="G13" s="143"/>
      <c r="H13" s="67">
        <f>F13*G13</f>
        <v>0</v>
      </c>
    </row>
    <row r="14" spans="1:8" s="41" customFormat="1" ht="12" customHeight="1" x14ac:dyDescent="0.25">
      <c r="B14" s="142"/>
      <c r="C14" s="50"/>
      <c r="D14" s="50"/>
      <c r="E14" s="50"/>
      <c r="F14" s="50"/>
      <c r="G14" s="50"/>
      <c r="H14" s="52"/>
    </row>
    <row r="15" spans="1:8" s="41" customFormat="1" ht="29.25" customHeight="1" x14ac:dyDescent="0.25">
      <c r="A15" s="41">
        <v>10798</v>
      </c>
      <c r="B15" s="141" t="s">
        <v>1222</v>
      </c>
      <c r="C15" s="47"/>
      <c r="D15" s="46" t="s">
        <v>1223</v>
      </c>
      <c r="E15" s="47"/>
      <c r="F15" s="47"/>
      <c r="G15" s="47"/>
      <c r="H15" s="49"/>
    </row>
    <row r="16" spans="1:8" s="41" customFormat="1" ht="24" customHeight="1" x14ac:dyDescent="0.25">
      <c r="A16" s="41">
        <v>10802</v>
      </c>
      <c r="B16" s="144"/>
      <c r="C16" s="47"/>
      <c r="D16" s="55" t="s">
        <v>1224</v>
      </c>
      <c r="E16" s="56" t="s">
        <v>23</v>
      </c>
      <c r="F16" s="145">
        <v>1</v>
      </c>
      <c r="G16" s="145"/>
      <c r="H16" s="67">
        <f>F16*G16</f>
        <v>0</v>
      </c>
    </row>
    <row r="17" spans="1:8" s="41" customFormat="1" ht="12" customHeight="1" x14ac:dyDescent="0.25">
      <c r="B17" s="142"/>
      <c r="C17" s="50"/>
      <c r="D17" s="50"/>
      <c r="E17" s="50"/>
      <c r="F17" s="50"/>
      <c r="G17" s="50"/>
      <c r="H17" s="52"/>
    </row>
    <row r="18" spans="1:8" s="41" customFormat="1" ht="24" customHeight="1" x14ac:dyDescent="0.25">
      <c r="A18" s="41">
        <v>10803</v>
      </c>
      <c r="B18" s="144"/>
      <c r="C18" s="47"/>
      <c r="D18" s="55" t="s">
        <v>1225</v>
      </c>
      <c r="E18" s="56" t="s">
        <v>23</v>
      </c>
      <c r="F18" s="145">
        <v>1</v>
      </c>
      <c r="G18" s="145"/>
      <c r="H18" s="67">
        <f>F18*G18</f>
        <v>0</v>
      </c>
    </row>
    <row r="19" spans="1:8" s="41" customFormat="1" ht="12" customHeight="1" x14ac:dyDescent="0.25">
      <c r="B19" s="142"/>
      <c r="C19" s="50"/>
      <c r="D19" s="50"/>
      <c r="E19" s="50"/>
      <c r="F19" s="50"/>
      <c r="G19" s="50"/>
      <c r="H19" s="52"/>
    </row>
    <row r="20" spans="1:8" s="41" customFormat="1" ht="24" customHeight="1" x14ac:dyDescent="0.25">
      <c r="A20" s="41">
        <v>10804</v>
      </c>
      <c r="B20" s="144"/>
      <c r="C20" s="47"/>
      <c r="D20" s="55" t="s">
        <v>1226</v>
      </c>
      <c r="E20" s="56" t="s">
        <v>23</v>
      </c>
      <c r="F20" s="145">
        <v>1</v>
      </c>
      <c r="G20" s="145"/>
      <c r="H20" s="67">
        <f>F20*G20</f>
        <v>0</v>
      </c>
    </row>
    <row r="21" spans="1:8" s="41" customFormat="1" ht="12" customHeight="1" x14ac:dyDescent="0.25">
      <c r="B21" s="142"/>
      <c r="C21" s="50"/>
      <c r="D21" s="50"/>
      <c r="E21" s="50"/>
      <c r="F21" s="50"/>
      <c r="G21" s="50"/>
      <c r="H21" s="52"/>
    </row>
    <row r="22" spans="1:8" s="41" customFormat="1" ht="24" customHeight="1" x14ac:dyDescent="0.25">
      <c r="A22" s="41">
        <v>10805</v>
      </c>
      <c r="B22" s="144"/>
      <c r="C22" s="47"/>
      <c r="D22" s="55" t="s">
        <v>1227</v>
      </c>
      <c r="E22" s="56" t="s">
        <v>23</v>
      </c>
      <c r="F22" s="145">
        <v>1</v>
      </c>
      <c r="G22" s="145"/>
      <c r="H22" s="67">
        <f>F22*G22</f>
        <v>0</v>
      </c>
    </row>
    <row r="23" spans="1:8" s="41" customFormat="1" ht="12" customHeight="1" x14ac:dyDescent="0.25">
      <c r="B23" s="142"/>
      <c r="C23" s="50"/>
      <c r="D23" s="50"/>
      <c r="E23" s="50"/>
      <c r="F23" s="50"/>
      <c r="G23" s="50"/>
      <c r="H23" s="52"/>
    </row>
    <row r="24" spans="1:8" s="41" customFormat="1" ht="24" customHeight="1" x14ac:dyDescent="0.25">
      <c r="A24" s="41">
        <v>10363</v>
      </c>
      <c r="B24" s="146"/>
      <c r="C24" s="47"/>
      <c r="D24" s="55" t="s">
        <v>1223</v>
      </c>
      <c r="E24" s="56" t="s">
        <v>23</v>
      </c>
      <c r="F24" s="143">
        <v>1</v>
      </c>
      <c r="G24" s="143"/>
      <c r="H24" s="67">
        <f>F24*G24</f>
        <v>0</v>
      </c>
    </row>
    <row r="25" spans="1:8" s="41" customFormat="1" ht="12" customHeight="1" x14ac:dyDescent="0.25">
      <c r="B25" s="142"/>
      <c r="C25" s="50"/>
      <c r="D25" s="50"/>
      <c r="E25" s="50"/>
      <c r="F25" s="50"/>
      <c r="G25" s="50"/>
      <c r="H25" s="52"/>
    </row>
    <row r="26" spans="1:8" s="41" customFormat="1" ht="12" customHeight="1" x14ac:dyDescent="0.25">
      <c r="A26" s="41">
        <v>10364</v>
      </c>
      <c r="B26" s="141" t="s">
        <v>1228</v>
      </c>
      <c r="C26" s="47"/>
      <c r="D26" s="46" t="s">
        <v>1229</v>
      </c>
      <c r="E26" s="47"/>
      <c r="F26" s="47"/>
      <c r="G26" s="47"/>
      <c r="H26" s="49"/>
    </row>
    <row r="27" spans="1:8" s="41" customFormat="1" ht="12" customHeight="1" x14ac:dyDescent="0.25">
      <c r="B27" s="142"/>
      <c r="C27" s="50"/>
      <c r="D27" s="50"/>
      <c r="E27" s="50"/>
      <c r="F27" s="50"/>
      <c r="G27" s="50"/>
      <c r="H27" s="52"/>
    </row>
    <row r="28" spans="1:8" s="41" customFormat="1" ht="12" customHeight="1" x14ac:dyDescent="0.25">
      <c r="A28" s="41">
        <v>10365</v>
      </c>
      <c r="B28" s="144"/>
      <c r="C28" s="47"/>
      <c r="D28" s="55" t="s">
        <v>1230</v>
      </c>
      <c r="E28" s="56" t="s">
        <v>75</v>
      </c>
      <c r="F28" s="143"/>
      <c r="G28" s="143"/>
      <c r="H28" s="67" t="s">
        <v>1231</v>
      </c>
    </row>
    <row r="29" spans="1:8" s="41" customFormat="1" ht="12" customHeight="1" x14ac:dyDescent="0.25">
      <c r="B29" s="142"/>
      <c r="C29" s="50"/>
      <c r="D29" s="50"/>
      <c r="E29" s="50"/>
      <c r="F29" s="50"/>
      <c r="G29" s="50"/>
      <c r="H29" s="52"/>
    </row>
    <row r="30" spans="1:8" s="41" customFormat="1" ht="12" customHeight="1" x14ac:dyDescent="0.25">
      <c r="A30" s="41">
        <v>10366</v>
      </c>
      <c r="B30" s="144"/>
      <c r="C30" s="47"/>
      <c r="D30" s="55" t="s">
        <v>1232</v>
      </c>
      <c r="E30" s="56" t="s">
        <v>75</v>
      </c>
      <c r="F30" s="143"/>
      <c r="G30" s="143"/>
      <c r="H30" s="67" t="s">
        <v>1231</v>
      </c>
    </row>
    <row r="31" spans="1:8" s="41" customFormat="1" ht="12" customHeight="1" x14ac:dyDescent="0.25">
      <c r="B31" s="142"/>
      <c r="C31" s="50"/>
      <c r="D31" s="50"/>
      <c r="E31" s="50"/>
      <c r="F31" s="50"/>
      <c r="G31" s="50"/>
      <c r="H31" s="52"/>
    </row>
    <row r="32" spans="1:8" s="41" customFormat="1" ht="12" customHeight="1" x14ac:dyDescent="0.25">
      <c r="B32" s="144"/>
      <c r="C32" s="47"/>
      <c r="D32" s="47"/>
      <c r="E32" s="47"/>
      <c r="F32" s="47"/>
      <c r="G32" s="47"/>
      <c r="H32" s="49"/>
    </row>
    <row r="33" spans="2:8" s="41" customFormat="1" ht="12" customHeight="1" x14ac:dyDescent="0.25">
      <c r="B33" s="142"/>
      <c r="C33" s="50"/>
      <c r="D33" s="50"/>
      <c r="E33" s="50"/>
      <c r="F33" s="50"/>
      <c r="G33" s="50"/>
      <c r="H33" s="52"/>
    </row>
    <row r="34" spans="2:8" s="41" customFormat="1" ht="12" customHeight="1" x14ac:dyDescent="0.25">
      <c r="B34" s="144"/>
      <c r="C34" s="47"/>
      <c r="D34" s="47"/>
      <c r="E34" s="47"/>
      <c r="F34" s="47"/>
      <c r="G34" s="47"/>
      <c r="H34" s="49"/>
    </row>
    <row r="35" spans="2:8" s="41" customFormat="1" ht="12" customHeight="1" x14ac:dyDescent="0.25">
      <c r="B35" s="142"/>
      <c r="C35" s="50"/>
      <c r="D35" s="50"/>
      <c r="E35" s="50"/>
      <c r="F35" s="50"/>
      <c r="G35" s="50"/>
      <c r="H35" s="52"/>
    </row>
    <row r="36" spans="2:8" s="41" customFormat="1" ht="12" customHeight="1" x14ac:dyDescent="0.25">
      <c r="B36" s="144"/>
      <c r="C36" s="47"/>
      <c r="D36" s="47"/>
      <c r="E36" s="47"/>
      <c r="F36" s="47"/>
      <c r="G36" s="47"/>
      <c r="H36" s="49"/>
    </row>
    <row r="37" spans="2:8" s="41" customFormat="1" ht="12" customHeight="1" x14ac:dyDescent="0.25">
      <c r="B37" s="142"/>
      <c r="C37" s="50"/>
      <c r="D37" s="50"/>
      <c r="E37" s="50"/>
      <c r="F37" s="50"/>
      <c r="G37" s="50"/>
      <c r="H37" s="52"/>
    </row>
    <row r="38" spans="2:8" s="41" customFormat="1" ht="12" customHeight="1" x14ac:dyDescent="0.25">
      <c r="B38" s="144"/>
      <c r="C38" s="47"/>
      <c r="D38" s="47"/>
      <c r="E38" s="47"/>
      <c r="F38" s="47"/>
      <c r="G38" s="47"/>
      <c r="H38" s="49"/>
    </row>
    <row r="39" spans="2:8" s="41" customFormat="1" ht="12" customHeight="1" x14ac:dyDescent="0.25">
      <c r="B39" s="142"/>
      <c r="C39" s="50"/>
      <c r="D39" s="50"/>
      <c r="E39" s="50"/>
      <c r="F39" s="50"/>
      <c r="G39" s="50"/>
      <c r="H39" s="52"/>
    </row>
    <row r="40" spans="2:8" s="41" customFormat="1" ht="12" customHeight="1" x14ac:dyDescent="0.25">
      <c r="B40" s="144"/>
      <c r="C40" s="47"/>
      <c r="D40" s="47"/>
      <c r="E40" s="47"/>
      <c r="F40" s="47"/>
      <c r="G40" s="47"/>
      <c r="H40" s="49"/>
    </row>
    <row r="41" spans="2:8" s="41" customFormat="1" ht="12" customHeight="1" x14ac:dyDescent="0.25">
      <c r="B41" s="144"/>
      <c r="C41" s="47"/>
      <c r="D41" s="47"/>
      <c r="E41" s="47"/>
      <c r="F41" s="47"/>
      <c r="G41" s="47"/>
      <c r="H41" s="49"/>
    </row>
    <row r="42" spans="2:8" s="41" customFormat="1" ht="12" customHeight="1" x14ac:dyDescent="0.25">
      <c r="B42" s="142"/>
      <c r="C42" s="50"/>
      <c r="D42" s="50"/>
      <c r="E42" s="50"/>
      <c r="F42" s="50"/>
      <c r="G42" s="50"/>
      <c r="H42" s="52"/>
    </row>
    <row r="43" spans="2:8" s="41" customFormat="1" ht="12" customHeight="1" x14ac:dyDescent="0.25">
      <c r="B43" s="144"/>
      <c r="C43" s="47"/>
      <c r="D43" s="47"/>
      <c r="E43" s="47"/>
      <c r="F43" s="47"/>
      <c r="G43" s="47"/>
      <c r="H43" s="49"/>
    </row>
    <row r="44" spans="2:8" s="41" customFormat="1" ht="12" customHeight="1" x14ac:dyDescent="0.25">
      <c r="B44" s="142"/>
      <c r="C44" s="50"/>
      <c r="D44" s="50"/>
      <c r="E44" s="50"/>
      <c r="F44" s="50"/>
      <c r="G44" s="50"/>
      <c r="H44" s="52"/>
    </row>
    <row r="45" spans="2:8" s="41" customFormat="1" ht="12" customHeight="1" x14ac:dyDescent="0.25">
      <c r="B45" s="144"/>
      <c r="C45" s="47"/>
      <c r="D45" s="47"/>
      <c r="E45" s="47"/>
      <c r="F45" s="47"/>
      <c r="G45" s="47"/>
      <c r="H45" s="49"/>
    </row>
    <row r="46" spans="2:8" s="41" customFormat="1" ht="12" customHeight="1" x14ac:dyDescent="0.25">
      <c r="B46" s="142"/>
      <c r="C46" s="50"/>
      <c r="D46" s="50"/>
      <c r="E46" s="50"/>
      <c r="F46" s="50"/>
      <c r="G46" s="50"/>
      <c r="H46" s="52"/>
    </row>
    <row r="47" spans="2:8" s="41" customFormat="1" ht="12" customHeight="1" x14ac:dyDescent="0.25">
      <c r="B47" s="144"/>
      <c r="C47" s="47"/>
      <c r="D47" s="47"/>
      <c r="E47" s="47"/>
      <c r="F47" s="47"/>
      <c r="G47" s="47"/>
      <c r="H47" s="49"/>
    </row>
    <row r="48" spans="2:8" s="41" customFormat="1" ht="12" customHeight="1" x14ac:dyDescent="0.25">
      <c r="B48" s="142"/>
      <c r="C48" s="50"/>
      <c r="D48" s="50"/>
      <c r="E48" s="50"/>
      <c r="F48" s="50"/>
      <c r="G48" s="50"/>
      <c r="H48" s="52"/>
    </row>
    <row r="49" spans="2:8" s="41" customFormat="1" ht="12" customHeight="1" x14ac:dyDescent="0.25">
      <c r="B49" s="144"/>
      <c r="C49" s="47"/>
      <c r="D49" s="47"/>
      <c r="E49" s="47"/>
      <c r="F49" s="47"/>
      <c r="G49" s="47"/>
      <c r="H49" s="49"/>
    </row>
    <row r="50" spans="2:8" s="41" customFormat="1" ht="12" customHeight="1" x14ac:dyDescent="0.25">
      <c r="B50" s="142"/>
      <c r="C50" s="50"/>
      <c r="D50" s="50"/>
      <c r="E50" s="50"/>
      <c r="F50" s="50"/>
      <c r="G50" s="50"/>
      <c r="H50" s="52"/>
    </row>
    <row r="51" spans="2:8" s="41" customFormat="1" ht="12" customHeight="1" x14ac:dyDescent="0.25">
      <c r="B51" s="144"/>
      <c r="C51" s="47"/>
      <c r="D51" s="47"/>
      <c r="E51" s="47"/>
      <c r="F51" s="47"/>
      <c r="G51" s="47"/>
      <c r="H51" s="49"/>
    </row>
    <row r="52" spans="2:8" s="41" customFormat="1" ht="12" customHeight="1" x14ac:dyDescent="0.25">
      <c r="B52" s="142"/>
      <c r="C52" s="50"/>
      <c r="D52" s="50"/>
      <c r="E52" s="50"/>
      <c r="F52" s="50"/>
      <c r="G52" s="50"/>
      <c r="H52" s="52"/>
    </row>
    <row r="53" spans="2:8" s="41" customFormat="1" ht="12" customHeight="1" x14ac:dyDescent="0.25">
      <c r="B53" s="144"/>
      <c r="C53" s="47"/>
      <c r="D53" s="47"/>
      <c r="E53" s="47"/>
      <c r="F53" s="47"/>
      <c r="G53" s="47"/>
      <c r="H53" s="49"/>
    </row>
    <row r="54" spans="2:8" s="41" customFormat="1" ht="12" customHeight="1" x14ac:dyDescent="0.25">
      <c r="B54" s="142"/>
      <c r="C54" s="50"/>
      <c r="D54" s="50"/>
      <c r="E54" s="50"/>
      <c r="F54" s="50"/>
      <c r="G54" s="50"/>
      <c r="H54" s="52"/>
    </row>
    <row r="55" spans="2:8" s="41" customFormat="1" ht="12" customHeight="1" x14ac:dyDescent="0.25">
      <c r="B55" s="144"/>
      <c r="C55" s="47"/>
      <c r="D55" s="47"/>
      <c r="E55" s="47"/>
      <c r="F55" s="47"/>
      <c r="G55" s="47"/>
      <c r="H55" s="49"/>
    </row>
    <row r="56" spans="2:8" s="41" customFormat="1" ht="12" customHeight="1" x14ac:dyDescent="0.25">
      <c r="B56" s="142"/>
      <c r="C56" s="50"/>
      <c r="D56" s="50"/>
      <c r="E56" s="50"/>
      <c r="F56" s="50"/>
      <c r="G56" s="50"/>
      <c r="H56" s="52"/>
    </row>
    <row r="57" spans="2:8" s="41" customFormat="1" ht="12" customHeight="1" x14ac:dyDescent="0.25">
      <c r="B57" s="144"/>
      <c r="C57" s="47"/>
      <c r="D57" s="47"/>
      <c r="E57" s="47"/>
      <c r="F57" s="47"/>
      <c r="G57" s="47"/>
      <c r="H57" s="49"/>
    </row>
    <row r="58" spans="2:8" s="41" customFormat="1" ht="12" customHeight="1" x14ac:dyDescent="0.25">
      <c r="B58" s="142"/>
      <c r="C58" s="50"/>
      <c r="D58" s="50"/>
      <c r="E58" s="50"/>
      <c r="F58" s="50"/>
      <c r="G58" s="50"/>
      <c r="H58" s="52"/>
    </row>
    <row r="59" spans="2:8" s="41" customFormat="1" ht="12" customHeight="1" x14ac:dyDescent="0.25">
      <c r="B59" s="144"/>
      <c r="C59" s="47"/>
      <c r="D59" s="47"/>
      <c r="E59" s="47"/>
      <c r="F59" s="47"/>
      <c r="G59" s="47"/>
      <c r="H59" s="49"/>
    </row>
    <row r="60" spans="2:8" s="41" customFormat="1" ht="12" customHeight="1" x14ac:dyDescent="0.25">
      <c r="B60" s="142"/>
      <c r="C60" s="50"/>
      <c r="D60" s="50"/>
      <c r="E60" s="50"/>
      <c r="F60" s="50"/>
      <c r="G60" s="50"/>
      <c r="H60" s="52"/>
    </row>
    <row r="61" spans="2:8" s="41" customFormat="1" ht="12" customHeight="1" x14ac:dyDescent="0.25">
      <c r="B61" s="144"/>
      <c r="C61" s="47"/>
      <c r="D61" s="47"/>
      <c r="E61" s="47"/>
      <c r="F61" s="47"/>
      <c r="G61" s="47"/>
      <c r="H61" s="49"/>
    </row>
    <row r="62" spans="2:8" s="59" customFormat="1" ht="20.100000000000001" customHeight="1" x14ac:dyDescent="0.25">
      <c r="B62" s="60" t="s">
        <v>54</v>
      </c>
      <c r="C62" s="147"/>
      <c r="D62" s="61"/>
      <c r="E62" s="61"/>
      <c r="F62" s="61"/>
      <c r="G62" s="61"/>
      <c r="H62" s="419">
        <f>SUM(H13:H61)</f>
        <v>0</v>
      </c>
    </row>
    <row r="63" spans="2:8" s="1" customFormat="1" ht="12" customHeight="1" x14ac:dyDescent="0.2">
      <c r="D63" s="2"/>
      <c r="F63" s="3"/>
      <c r="G63" s="3"/>
      <c r="H63" s="417"/>
    </row>
    <row r="64" spans="2:8" s="1" customFormat="1" ht="15" customHeight="1" x14ac:dyDescent="0.2">
      <c r="B64" s="5" t="s">
        <v>144</v>
      </c>
      <c r="F64" s="3"/>
      <c r="G64" s="3"/>
      <c r="H64" s="417"/>
    </row>
    <row r="65" spans="1:8" s="1" customFormat="1" ht="15" customHeight="1" x14ac:dyDescent="0.2">
      <c r="B65" s="5"/>
      <c r="F65" s="3"/>
      <c r="G65" s="3"/>
      <c r="H65" s="417"/>
    </row>
    <row r="66" spans="1:8" s="1" customFormat="1" ht="15" customHeight="1" x14ac:dyDescent="0.2">
      <c r="B66" s="5" t="s">
        <v>146</v>
      </c>
      <c r="F66" s="3"/>
      <c r="G66" s="3"/>
      <c r="H66" s="417"/>
    </row>
    <row r="67" spans="1:8" s="1" customFormat="1" ht="15" customHeight="1" x14ac:dyDescent="0.2">
      <c r="B67" s="5" t="s">
        <v>145</v>
      </c>
      <c r="F67" s="3"/>
      <c r="G67" s="3"/>
      <c r="H67" s="417"/>
    </row>
    <row r="68" spans="1:8" s="1" customFormat="1" ht="12" customHeight="1" x14ac:dyDescent="0.2">
      <c r="D68" s="63"/>
      <c r="H68" s="64"/>
    </row>
    <row r="69" spans="1:8" s="1" customFormat="1" ht="15" customHeight="1" x14ac:dyDescent="0.2">
      <c r="B69" s="5" t="s">
        <v>1216</v>
      </c>
      <c r="H69" s="64"/>
    </row>
    <row r="70" spans="1:8" s="1" customFormat="1" ht="15" customHeight="1" x14ac:dyDescent="0.2">
      <c r="B70" s="5" t="s">
        <v>1217</v>
      </c>
      <c r="H70" s="64"/>
    </row>
    <row r="71" spans="1:8" s="1" customFormat="1" ht="15" customHeight="1" x14ac:dyDescent="0.2">
      <c r="H71" s="64"/>
    </row>
    <row r="72" spans="1:8" s="41" customFormat="1" ht="15.4" customHeight="1" x14ac:dyDescent="0.25">
      <c r="B72" s="44" t="s">
        <v>155</v>
      </c>
      <c r="C72" s="44" t="s">
        <v>3</v>
      </c>
      <c r="D72" s="44" t="s">
        <v>156</v>
      </c>
      <c r="E72" s="44" t="s">
        <v>157</v>
      </c>
      <c r="F72" s="44" t="s">
        <v>158</v>
      </c>
      <c r="G72" s="44" t="s">
        <v>159</v>
      </c>
      <c r="H72" s="418" t="s">
        <v>1309</v>
      </c>
    </row>
    <row r="73" spans="1:8" s="41" customFormat="1" ht="12" customHeight="1" x14ac:dyDescent="0.25">
      <c r="A73" s="41">
        <v>10367</v>
      </c>
      <c r="B73" s="141" t="s">
        <v>1233</v>
      </c>
      <c r="C73" s="47"/>
      <c r="D73" s="46" t="s">
        <v>1234</v>
      </c>
      <c r="E73" s="47"/>
      <c r="F73" s="47"/>
      <c r="G73" s="47"/>
      <c r="H73" s="49"/>
    </row>
    <row r="74" spans="1:8" s="41" customFormat="1" ht="12" customHeight="1" x14ac:dyDescent="0.25">
      <c r="B74" s="142"/>
      <c r="C74" s="50"/>
      <c r="D74" s="50"/>
      <c r="E74" s="50"/>
      <c r="F74" s="50"/>
      <c r="G74" s="50"/>
      <c r="H74" s="52"/>
    </row>
    <row r="75" spans="1:8" s="41" customFormat="1" ht="36" customHeight="1" x14ac:dyDescent="0.25">
      <c r="A75" s="41">
        <v>10368</v>
      </c>
      <c r="B75" s="141" t="s">
        <v>1235</v>
      </c>
      <c r="C75" s="47"/>
      <c r="D75" s="46" t="s">
        <v>1236</v>
      </c>
      <c r="E75" s="56" t="s">
        <v>58</v>
      </c>
      <c r="F75" s="145">
        <v>1</v>
      </c>
      <c r="G75" s="145"/>
      <c r="H75" s="67">
        <f>F75*G75</f>
        <v>0</v>
      </c>
    </row>
    <row r="76" spans="1:8" s="41" customFormat="1" ht="12" customHeight="1" x14ac:dyDescent="0.25">
      <c r="B76" s="142"/>
      <c r="C76" s="50"/>
      <c r="D76" s="50"/>
      <c r="E76" s="50"/>
      <c r="F76" s="50"/>
      <c r="G76" s="50"/>
      <c r="H76" s="52"/>
    </row>
    <row r="77" spans="1:8" s="41" customFormat="1" ht="36" customHeight="1" x14ac:dyDescent="0.25">
      <c r="A77" s="41">
        <v>10369</v>
      </c>
      <c r="B77" s="141" t="s">
        <v>1237</v>
      </c>
      <c r="C77" s="47"/>
      <c r="D77" s="46" t="s">
        <v>1238</v>
      </c>
      <c r="E77" s="56" t="s">
        <v>33</v>
      </c>
      <c r="F77" s="145">
        <v>10</v>
      </c>
      <c r="G77" s="145"/>
      <c r="H77" s="67">
        <f>F77*G77</f>
        <v>0</v>
      </c>
    </row>
    <row r="78" spans="1:8" s="41" customFormat="1" ht="12" customHeight="1" x14ac:dyDescent="0.25">
      <c r="B78" s="142"/>
      <c r="C78" s="50"/>
      <c r="D78" s="50"/>
      <c r="E78" s="50"/>
      <c r="F78" s="50"/>
      <c r="G78" s="50"/>
      <c r="H78" s="52"/>
    </row>
    <row r="79" spans="1:8" s="41" customFormat="1" ht="12" customHeight="1" x14ac:dyDescent="0.25">
      <c r="A79" s="41">
        <v>10370</v>
      </c>
      <c r="B79" s="141" t="s">
        <v>1239</v>
      </c>
      <c r="C79" s="47"/>
      <c r="D79" s="46" t="s">
        <v>1240</v>
      </c>
      <c r="E79" s="56" t="s">
        <v>58</v>
      </c>
      <c r="F79" s="145">
        <v>1</v>
      </c>
      <c r="G79" s="145"/>
      <c r="H79" s="67">
        <f>F79*G79</f>
        <v>0</v>
      </c>
    </row>
    <row r="80" spans="1:8" s="41" customFormat="1" ht="12" customHeight="1" x14ac:dyDescent="0.25">
      <c r="B80" s="142"/>
      <c r="C80" s="50"/>
      <c r="D80" s="50"/>
      <c r="E80" s="50"/>
      <c r="F80" s="50"/>
      <c r="G80" s="50"/>
      <c r="H80" s="52"/>
    </row>
    <row r="81" spans="2:8" s="41" customFormat="1" ht="12" customHeight="1" x14ac:dyDescent="0.25">
      <c r="B81" s="144"/>
      <c r="C81" s="47"/>
      <c r="D81" s="47"/>
      <c r="E81" s="47"/>
      <c r="F81" s="47"/>
      <c r="G81" s="47"/>
      <c r="H81" s="49"/>
    </row>
    <row r="82" spans="2:8" s="41" customFormat="1" ht="12" customHeight="1" x14ac:dyDescent="0.25">
      <c r="B82" s="142"/>
      <c r="C82" s="50"/>
      <c r="D82" s="50"/>
      <c r="E82" s="50"/>
      <c r="F82" s="50"/>
      <c r="G82" s="50"/>
      <c r="H82" s="52"/>
    </row>
    <row r="83" spans="2:8" s="41" customFormat="1" ht="12" customHeight="1" x14ac:dyDescent="0.25">
      <c r="B83" s="144"/>
      <c r="C83" s="47"/>
      <c r="D83" s="47"/>
      <c r="E83" s="47"/>
      <c r="F83" s="47"/>
      <c r="G83" s="47"/>
      <c r="H83" s="49"/>
    </row>
    <row r="84" spans="2:8" s="41" customFormat="1" ht="12" customHeight="1" x14ac:dyDescent="0.25">
      <c r="B84" s="142"/>
      <c r="C84" s="50"/>
      <c r="D84" s="50"/>
      <c r="E84" s="50"/>
      <c r="F84" s="50"/>
      <c r="G84" s="50"/>
      <c r="H84" s="52"/>
    </row>
    <row r="85" spans="2:8" s="41" customFormat="1" ht="12" customHeight="1" x14ac:dyDescent="0.25">
      <c r="B85" s="144"/>
      <c r="C85" s="47"/>
      <c r="D85" s="47"/>
      <c r="E85" s="47"/>
      <c r="F85" s="47"/>
      <c r="G85" s="47"/>
      <c r="H85" s="49"/>
    </row>
    <row r="86" spans="2:8" s="41" customFormat="1" ht="12" customHeight="1" x14ac:dyDescent="0.25">
      <c r="B86" s="142"/>
      <c r="C86" s="50"/>
      <c r="D86" s="50"/>
      <c r="E86" s="50"/>
      <c r="F86" s="50"/>
      <c r="G86" s="50"/>
      <c r="H86" s="52"/>
    </row>
    <row r="87" spans="2:8" s="41" customFormat="1" ht="12" customHeight="1" x14ac:dyDescent="0.25">
      <c r="B87" s="144"/>
      <c r="C87" s="47"/>
      <c r="D87" s="47"/>
      <c r="E87" s="47"/>
      <c r="F87" s="47"/>
      <c r="G87" s="47"/>
      <c r="H87" s="49"/>
    </row>
    <row r="88" spans="2:8" s="41" customFormat="1" ht="12" customHeight="1" x14ac:dyDescent="0.25">
      <c r="B88" s="142"/>
      <c r="C88" s="50"/>
      <c r="D88" s="50"/>
      <c r="E88" s="50"/>
      <c r="F88" s="50"/>
      <c r="G88" s="50"/>
      <c r="H88" s="52"/>
    </row>
    <row r="89" spans="2:8" s="41" customFormat="1" ht="12" customHeight="1" x14ac:dyDescent="0.25">
      <c r="B89" s="144"/>
      <c r="C89" s="47"/>
      <c r="D89" s="47"/>
      <c r="E89" s="47"/>
      <c r="F89" s="47"/>
      <c r="G89" s="47"/>
      <c r="H89" s="49"/>
    </row>
    <row r="90" spans="2:8" s="41" customFormat="1" ht="12" customHeight="1" x14ac:dyDescent="0.25">
      <c r="B90" s="142"/>
      <c r="C90" s="50"/>
      <c r="D90" s="50"/>
      <c r="E90" s="50"/>
      <c r="F90" s="50"/>
      <c r="G90" s="50"/>
      <c r="H90" s="52"/>
    </row>
    <row r="91" spans="2:8" s="41" customFormat="1" ht="12" customHeight="1" x14ac:dyDescent="0.25">
      <c r="B91" s="144"/>
      <c r="C91" s="47"/>
      <c r="D91" s="47"/>
      <c r="E91" s="47"/>
      <c r="F91" s="47"/>
      <c r="G91" s="47"/>
      <c r="H91" s="49"/>
    </row>
    <row r="92" spans="2:8" s="41" customFormat="1" ht="12" customHeight="1" x14ac:dyDescent="0.25">
      <c r="B92" s="142"/>
      <c r="C92" s="50"/>
      <c r="D92" s="50"/>
      <c r="E92" s="50"/>
      <c r="F92" s="50"/>
      <c r="G92" s="50"/>
      <c r="H92" s="52"/>
    </row>
    <row r="93" spans="2:8" s="41" customFormat="1" ht="12" customHeight="1" x14ac:dyDescent="0.25">
      <c r="B93" s="144"/>
      <c r="C93" s="47"/>
      <c r="D93" s="47"/>
      <c r="E93" s="47"/>
      <c r="F93" s="47"/>
      <c r="G93" s="47"/>
      <c r="H93" s="49"/>
    </row>
    <row r="94" spans="2:8" s="41" customFormat="1" ht="12" customHeight="1" x14ac:dyDescent="0.25">
      <c r="B94" s="142"/>
      <c r="C94" s="50"/>
      <c r="D94" s="50"/>
      <c r="E94" s="50"/>
      <c r="F94" s="50"/>
      <c r="G94" s="50"/>
      <c r="H94" s="52"/>
    </row>
    <row r="95" spans="2:8" s="41" customFormat="1" ht="12" customHeight="1" x14ac:dyDescent="0.25">
      <c r="B95" s="144"/>
      <c r="C95" s="47"/>
      <c r="D95" s="47"/>
      <c r="E95" s="47"/>
      <c r="F95" s="47"/>
      <c r="G95" s="47"/>
      <c r="H95" s="49"/>
    </row>
    <row r="96" spans="2:8" s="41" customFormat="1" ht="12" customHeight="1" x14ac:dyDescent="0.25">
      <c r="B96" s="142"/>
      <c r="C96" s="50"/>
      <c r="D96" s="50"/>
      <c r="E96" s="50"/>
      <c r="F96" s="50"/>
      <c r="G96" s="50"/>
      <c r="H96" s="52"/>
    </row>
    <row r="97" spans="2:8" s="41" customFormat="1" ht="12" customHeight="1" x14ac:dyDescent="0.25">
      <c r="B97" s="144"/>
      <c r="C97" s="47"/>
      <c r="D97" s="47"/>
      <c r="E97" s="47"/>
      <c r="F97" s="47"/>
      <c r="G97" s="47"/>
      <c r="H97" s="49"/>
    </row>
    <row r="98" spans="2:8" s="41" customFormat="1" ht="12" customHeight="1" x14ac:dyDescent="0.25">
      <c r="B98" s="142"/>
      <c r="C98" s="50"/>
      <c r="D98" s="50"/>
      <c r="E98" s="50"/>
      <c r="F98" s="50"/>
      <c r="G98" s="50"/>
      <c r="H98" s="52"/>
    </row>
    <row r="99" spans="2:8" s="41" customFormat="1" ht="12" customHeight="1" x14ac:dyDescent="0.25">
      <c r="B99" s="144"/>
      <c r="C99" s="47"/>
      <c r="D99" s="47"/>
      <c r="E99" s="47"/>
      <c r="F99" s="47"/>
      <c r="G99" s="47"/>
      <c r="H99" s="49"/>
    </row>
    <row r="100" spans="2:8" s="41" customFormat="1" ht="12" customHeight="1" x14ac:dyDescent="0.25">
      <c r="B100" s="142"/>
      <c r="C100" s="50"/>
      <c r="D100" s="50"/>
      <c r="E100" s="50"/>
      <c r="F100" s="50"/>
      <c r="G100" s="50"/>
      <c r="H100" s="52"/>
    </row>
    <row r="101" spans="2:8" s="41" customFormat="1" ht="12" customHeight="1" x14ac:dyDescent="0.25">
      <c r="B101" s="144"/>
      <c r="C101" s="47"/>
      <c r="D101" s="47"/>
      <c r="E101" s="47"/>
      <c r="F101" s="47"/>
      <c r="G101" s="47"/>
      <c r="H101" s="49"/>
    </row>
    <row r="102" spans="2:8" s="41" customFormat="1" ht="12" customHeight="1" x14ac:dyDescent="0.25">
      <c r="B102" s="142"/>
      <c r="C102" s="50"/>
      <c r="D102" s="50"/>
      <c r="E102" s="50"/>
      <c r="F102" s="50"/>
      <c r="G102" s="50"/>
      <c r="H102" s="52"/>
    </row>
    <row r="103" spans="2:8" s="41" customFormat="1" ht="12" customHeight="1" x14ac:dyDescent="0.25">
      <c r="B103" s="144"/>
      <c r="C103" s="47"/>
      <c r="D103" s="47"/>
      <c r="E103" s="47"/>
      <c r="F103" s="47"/>
      <c r="G103" s="47"/>
      <c r="H103" s="49"/>
    </row>
    <row r="104" spans="2:8" s="41" customFormat="1" ht="12" customHeight="1" x14ac:dyDescent="0.25">
      <c r="B104" s="142"/>
      <c r="C104" s="50"/>
      <c r="D104" s="50"/>
      <c r="E104" s="50"/>
      <c r="F104" s="50"/>
      <c r="G104" s="50"/>
      <c r="H104" s="52"/>
    </row>
    <row r="105" spans="2:8" s="41" customFormat="1" ht="12" customHeight="1" x14ac:dyDescent="0.25">
      <c r="B105" s="144"/>
      <c r="C105" s="47"/>
      <c r="D105" s="47"/>
      <c r="E105" s="47"/>
      <c r="F105" s="47"/>
      <c r="G105" s="47"/>
      <c r="H105" s="49"/>
    </row>
    <row r="106" spans="2:8" s="41" customFormat="1" ht="12" customHeight="1" x14ac:dyDescent="0.25">
      <c r="B106" s="142"/>
      <c r="C106" s="50"/>
      <c r="D106" s="50"/>
      <c r="E106" s="50"/>
      <c r="F106" s="50"/>
      <c r="G106" s="50"/>
      <c r="H106" s="52"/>
    </row>
    <row r="107" spans="2:8" s="41" customFormat="1" ht="12" customHeight="1" x14ac:dyDescent="0.25">
      <c r="B107" s="144"/>
      <c r="C107" s="47"/>
      <c r="D107" s="47"/>
      <c r="E107" s="47"/>
      <c r="F107" s="47"/>
      <c r="G107" s="47"/>
      <c r="H107" s="49"/>
    </row>
    <row r="108" spans="2:8" s="41" customFormat="1" ht="12" customHeight="1" x14ac:dyDescent="0.25">
      <c r="B108" s="142"/>
      <c r="C108" s="50"/>
      <c r="D108" s="50"/>
      <c r="E108" s="50"/>
      <c r="F108" s="50"/>
      <c r="G108" s="50"/>
      <c r="H108" s="52"/>
    </row>
    <row r="109" spans="2:8" s="41" customFormat="1" ht="12" customHeight="1" x14ac:dyDescent="0.25">
      <c r="B109" s="144"/>
      <c r="C109" s="47"/>
      <c r="D109" s="47"/>
      <c r="E109" s="47"/>
      <c r="F109" s="47"/>
      <c r="G109" s="47"/>
      <c r="H109" s="49"/>
    </row>
    <row r="110" spans="2:8" s="41" customFormat="1" ht="12" customHeight="1" x14ac:dyDescent="0.25">
      <c r="B110" s="142"/>
      <c r="C110" s="50"/>
      <c r="D110" s="50"/>
      <c r="E110" s="50"/>
      <c r="F110" s="50"/>
      <c r="G110" s="50"/>
      <c r="H110" s="52"/>
    </row>
    <row r="111" spans="2:8" s="41" customFormat="1" ht="12" customHeight="1" x14ac:dyDescent="0.25">
      <c r="B111" s="144"/>
      <c r="C111" s="47"/>
      <c r="D111" s="47"/>
      <c r="E111" s="47"/>
      <c r="F111" s="47"/>
      <c r="G111" s="47"/>
      <c r="H111" s="49"/>
    </row>
    <row r="112" spans="2:8" s="41" customFormat="1" ht="12" customHeight="1" x14ac:dyDescent="0.25">
      <c r="B112" s="142"/>
      <c r="C112" s="50"/>
      <c r="D112" s="50"/>
      <c r="E112" s="50"/>
      <c r="F112" s="50"/>
      <c r="G112" s="50"/>
      <c r="H112" s="52"/>
    </row>
    <row r="113" spans="2:8" s="41" customFormat="1" ht="12" customHeight="1" x14ac:dyDescent="0.25">
      <c r="B113" s="144"/>
      <c r="C113" s="47"/>
      <c r="D113" s="47"/>
      <c r="E113" s="47"/>
      <c r="F113" s="47"/>
      <c r="G113" s="47"/>
      <c r="H113" s="49"/>
    </row>
    <row r="114" spans="2:8" s="41" customFormat="1" ht="12" customHeight="1" x14ac:dyDescent="0.25">
      <c r="B114" s="142"/>
      <c r="C114" s="50"/>
      <c r="D114" s="50"/>
      <c r="E114" s="50"/>
      <c r="F114" s="50"/>
      <c r="G114" s="50"/>
      <c r="H114" s="52"/>
    </row>
    <row r="115" spans="2:8" s="41" customFormat="1" ht="12" customHeight="1" x14ac:dyDescent="0.25">
      <c r="B115" s="144"/>
      <c r="C115" s="47"/>
      <c r="D115" s="47"/>
      <c r="E115" s="47"/>
      <c r="F115" s="47"/>
      <c r="G115" s="47"/>
      <c r="H115" s="49"/>
    </row>
    <row r="116" spans="2:8" s="41" customFormat="1" ht="12" customHeight="1" x14ac:dyDescent="0.25">
      <c r="B116" s="142"/>
      <c r="C116" s="50"/>
      <c r="D116" s="50"/>
      <c r="E116" s="50"/>
      <c r="F116" s="50"/>
      <c r="G116" s="50"/>
      <c r="H116" s="52"/>
    </row>
    <row r="117" spans="2:8" s="41" customFormat="1" ht="12" customHeight="1" x14ac:dyDescent="0.25">
      <c r="B117" s="144"/>
      <c r="C117" s="47"/>
      <c r="D117" s="47"/>
      <c r="E117" s="47"/>
      <c r="F117" s="47"/>
      <c r="G117" s="47"/>
      <c r="H117" s="49"/>
    </row>
    <row r="118" spans="2:8" s="41" customFormat="1" ht="12" customHeight="1" x14ac:dyDescent="0.25">
      <c r="B118" s="142"/>
      <c r="C118" s="50"/>
      <c r="D118" s="50"/>
      <c r="E118" s="50"/>
      <c r="F118" s="50"/>
      <c r="G118" s="50"/>
      <c r="H118" s="52"/>
    </row>
    <row r="119" spans="2:8" s="41" customFormat="1" ht="12" customHeight="1" x14ac:dyDescent="0.25">
      <c r="B119" s="144"/>
      <c r="C119" s="47"/>
      <c r="D119" s="47"/>
      <c r="E119" s="47"/>
      <c r="F119" s="47"/>
      <c r="G119" s="47"/>
      <c r="H119" s="49"/>
    </row>
    <row r="120" spans="2:8" s="41" customFormat="1" ht="12" customHeight="1" x14ac:dyDescent="0.25">
      <c r="B120" s="142"/>
      <c r="C120" s="50"/>
      <c r="D120" s="50"/>
      <c r="E120" s="50"/>
      <c r="F120" s="50"/>
      <c r="G120" s="50"/>
      <c r="H120" s="52"/>
    </row>
    <row r="121" spans="2:8" s="41" customFormat="1" ht="12" customHeight="1" x14ac:dyDescent="0.25">
      <c r="B121" s="144"/>
      <c r="C121" s="47"/>
      <c r="D121" s="47"/>
      <c r="E121" s="47"/>
      <c r="F121" s="47"/>
      <c r="G121" s="47"/>
      <c r="H121" s="49"/>
    </row>
    <row r="122" spans="2:8" s="41" customFormat="1" ht="12" customHeight="1" x14ac:dyDescent="0.25">
      <c r="B122" s="142"/>
      <c r="C122" s="50"/>
      <c r="D122" s="50"/>
      <c r="E122" s="50"/>
      <c r="F122" s="50"/>
      <c r="G122" s="50"/>
      <c r="H122" s="52"/>
    </row>
    <row r="123" spans="2:8" s="41" customFormat="1" ht="12" customHeight="1" x14ac:dyDescent="0.25">
      <c r="B123" s="144"/>
      <c r="C123" s="47"/>
      <c r="D123" s="47"/>
      <c r="E123" s="47"/>
      <c r="F123" s="47"/>
      <c r="G123" s="47"/>
      <c r="H123" s="49"/>
    </row>
    <row r="124" spans="2:8" s="41" customFormat="1" ht="12" customHeight="1" x14ac:dyDescent="0.25">
      <c r="B124" s="142"/>
      <c r="C124" s="50"/>
      <c r="D124" s="50"/>
      <c r="E124" s="50"/>
      <c r="F124" s="50"/>
      <c r="G124" s="50"/>
      <c r="H124" s="52"/>
    </row>
    <row r="125" spans="2:8" s="41" customFormat="1" ht="12" customHeight="1" x14ac:dyDescent="0.25">
      <c r="B125" s="144"/>
      <c r="C125" s="47"/>
      <c r="D125" s="47"/>
      <c r="E125" s="47"/>
      <c r="F125" s="47"/>
      <c r="G125" s="47"/>
      <c r="H125" s="49"/>
    </row>
    <row r="126" spans="2:8" s="41" customFormat="1" ht="12" customHeight="1" x14ac:dyDescent="0.25">
      <c r="B126" s="142"/>
      <c r="C126" s="50"/>
      <c r="D126" s="50"/>
      <c r="E126" s="50"/>
      <c r="F126" s="50"/>
      <c r="G126" s="50"/>
      <c r="H126" s="52"/>
    </row>
    <row r="127" spans="2:8" s="41" customFormat="1" ht="12" customHeight="1" x14ac:dyDescent="0.25">
      <c r="B127" s="144"/>
      <c r="C127" s="47"/>
      <c r="D127" s="47"/>
      <c r="E127" s="47"/>
      <c r="F127" s="47"/>
      <c r="G127" s="47"/>
      <c r="H127" s="49"/>
    </row>
    <row r="128" spans="2:8" s="41" customFormat="1" ht="12" customHeight="1" x14ac:dyDescent="0.25">
      <c r="B128" s="142"/>
      <c r="C128" s="50"/>
      <c r="D128" s="50"/>
      <c r="E128" s="50"/>
      <c r="F128" s="50"/>
      <c r="G128" s="50"/>
      <c r="H128" s="52"/>
    </row>
    <row r="129" spans="1:8" s="59" customFormat="1" ht="20.100000000000001" customHeight="1" x14ac:dyDescent="0.25">
      <c r="B129" s="60" t="s">
        <v>54</v>
      </c>
      <c r="C129" s="147"/>
      <c r="D129" s="61"/>
      <c r="E129" s="61"/>
      <c r="F129" s="61"/>
      <c r="G129" s="61"/>
      <c r="H129" s="419">
        <f>SUM(H75:H128)</f>
        <v>0</v>
      </c>
    </row>
    <row r="130" spans="1:8" s="59" customFormat="1" ht="12" x14ac:dyDescent="0.25">
      <c r="B130" s="188"/>
      <c r="C130" s="189"/>
      <c r="D130" s="189"/>
      <c r="E130" s="189"/>
      <c r="F130" s="189"/>
      <c r="G130" s="189"/>
      <c r="H130" s="420"/>
    </row>
    <row r="131" spans="1:8" s="1" customFormat="1" ht="15" customHeight="1" x14ac:dyDescent="0.2">
      <c r="B131" s="5" t="s">
        <v>144</v>
      </c>
      <c r="F131" s="3"/>
      <c r="G131" s="3"/>
      <c r="H131" s="417"/>
    </row>
    <row r="132" spans="1:8" s="1" customFormat="1" ht="15" customHeight="1" x14ac:dyDescent="0.2">
      <c r="B132" s="5"/>
      <c r="F132" s="3"/>
      <c r="G132" s="3"/>
      <c r="H132" s="417"/>
    </row>
    <row r="133" spans="1:8" s="1" customFormat="1" ht="15" customHeight="1" x14ac:dyDescent="0.2">
      <c r="B133" s="5" t="s">
        <v>146</v>
      </c>
      <c r="F133" s="3"/>
      <c r="G133" s="3"/>
      <c r="H133" s="417"/>
    </row>
    <row r="134" spans="1:8" s="1" customFormat="1" ht="15" customHeight="1" x14ac:dyDescent="0.2">
      <c r="B134" s="5" t="s">
        <v>145</v>
      </c>
      <c r="F134" s="3"/>
      <c r="G134" s="3"/>
      <c r="H134" s="417"/>
    </row>
    <row r="135" spans="1:8" s="1" customFormat="1" ht="12" customHeight="1" x14ac:dyDescent="0.2">
      <c r="D135" s="63"/>
      <c r="H135" s="64"/>
    </row>
    <row r="136" spans="1:8" s="1" customFormat="1" ht="15" customHeight="1" x14ac:dyDescent="0.2">
      <c r="B136" s="5" t="s">
        <v>1216</v>
      </c>
      <c r="H136" s="64"/>
    </row>
    <row r="137" spans="1:8" s="1" customFormat="1" ht="15" customHeight="1" x14ac:dyDescent="0.2">
      <c r="B137" s="5" t="s">
        <v>1217</v>
      </c>
      <c r="H137" s="64"/>
    </row>
    <row r="138" spans="1:8" s="1" customFormat="1" ht="15" customHeight="1" x14ac:dyDescent="0.2">
      <c r="H138" s="64"/>
    </row>
    <row r="139" spans="1:8" s="41" customFormat="1" ht="15.4" customHeight="1" x14ac:dyDescent="0.25">
      <c r="B139" s="44" t="s">
        <v>155</v>
      </c>
      <c r="C139" s="44" t="s">
        <v>3</v>
      </c>
      <c r="D139" s="44" t="s">
        <v>156</v>
      </c>
      <c r="E139" s="44" t="s">
        <v>157</v>
      </c>
      <c r="F139" s="44" t="s">
        <v>158</v>
      </c>
      <c r="G139" s="44" t="s">
        <v>159</v>
      </c>
      <c r="H139" s="418" t="s">
        <v>1309</v>
      </c>
    </row>
    <row r="140" spans="1:8" s="41" customFormat="1" ht="12" customHeight="1" x14ac:dyDescent="0.25">
      <c r="A140" s="41">
        <v>10371</v>
      </c>
      <c r="B140" s="141" t="s">
        <v>1241</v>
      </c>
      <c r="C140" s="47"/>
      <c r="D140" s="46" t="s">
        <v>1242</v>
      </c>
      <c r="E140" s="47"/>
      <c r="F140" s="47"/>
      <c r="G140" s="47"/>
      <c r="H140" s="49"/>
    </row>
    <row r="141" spans="1:8" s="41" customFormat="1" ht="12" customHeight="1" x14ac:dyDescent="0.25">
      <c r="B141" s="142"/>
      <c r="C141" s="50"/>
      <c r="D141" s="50"/>
      <c r="E141" s="50"/>
      <c r="F141" s="50"/>
      <c r="G141" s="50"/>
      <c r="H141" s="52"/>
    </row>
    <row r="142" spans="1:8" s="41" customFormat="1" ht="24" customHeight="1" x14ac:dyDescent="0.25">
      <c r="A142" s="41">
        <v>10373</v>
      </c>
      <c r="B142" s="141" t="s">
        <v>1243</v>
      </c>
      <c r="C142" s="47"/>
      <c r="D142" s="46" t="s">
        <v>1244</v>
      </c>
      <c r="E142" s="47"/>
      <c r="F142" s="47"/>
      <c r="G142" s="47"/>
      <c r="H142" s="49"/>
    </row>
    <row r="143" spans="1:8" s="41" customFormat="1" ht="12" customHeight="1" x14ac:dyDescent="0.25">
      <c r="B143" s="142"/>
      <c r="C143" s="50"/>
      <c r="D143" s="50"/>
      <c r="E143" s="50"/>
      <c r="F143" s="50"/>
      <c r="G143" s="50"/>
      <c r="H143" s="52"/>
    </row>
    <row r="144" spans="1:8" s="41" customFormat="1" ht="12" customHeight="1" x14ac:dyDescent="0.25">
      <c r="A144" s="41">
        <v>10374</v>
      </c>
      <c r="B144" s="144"/>
      <c r="C144" s="47"/>
      <c r="D144" s="55" t="s">
        <v>1245</v>
      </c>
      <c r="E144" s="56" t="s">
        <v>75</v>
      </c>
      <c r="F144" s="143"/>
      <c r="G144" s="143">
        <v>-5650</v>
      </c>
      <c r="H144" s="67"/>
    </row>
    <row r="145" spans="1:8" s="41" customFormat="1" ht="12" customHeight="1" x14ac:dyDescent="0.25">
      <c r="B145" s="142"/>
      <c r="C145" s="50"/>
      <c r="D145" s="50"/>
      <c r="E145" s="50"/>
      <c r="F145" s="50"/>
      <c r="G145" s="50"/>
      <c r="H145" s="52"/>
    </row>
    <row r="146" spans="1:8" s="41" customFormat="1" ht="24" customHeight="1" x14ac:dyDescent="0.25">
      <c r="A146" s="41">
        <v>10375</v>
      </c>
      <c r="B146" s="144"/>
      <c r="C146" s="47"/>
      <c r="D146" s="55" t="s">
        <v>1246</v>
      </c>
      <c r="E146" s="56" t="s">
        <v>75</v>
      </c>
      <c r="F146" s="143"/>
      <c r="G146" s="143">
        <v>-1130</v>
      </c>
      <c r="H146" s="67"/>
    </row>
    <row r="147" spans="1:8" s="41" customFormat="1" ht="12" customHeight="1" x14ac:dyDescent="0.25">
      <c r="B147" s="142"/>
      <c r="C147" s="50"/>
      <c r="D147" s="50"/>
      <c r="E147" s="50"/>
      <c r="F147" s="50"/>
      <c r="G147" s="50"/>
      <c r="H147" s="52"/>
    </row>
    <row r="148" spans="1:8" s="41" customFormat="1" ht="12" customHeight="1" x14ac:dyDescent="0.25">
      <c r="A148" s="41">
        <v>10376</v>
      </c>
      <c r="B148" s="144"/>
      <c r="C148" s="47"/>
      <c r="D148" s="55" t="s">
        <v>1247</v>
      </c>
      <c r="E148" s="56" t="s">
        <v>75</v>
      </c>
      <c r="F148" s="143"/>
      <c r="G148" s="143">
        <v>-33900</v>
      </c>
      <c r="H148" s="67"/>
    </row>
    <row r="149" spans="1:8" s="41" customFormat="1" ht="12" customHeight="1" x14ac:dyDescent="0.25">
      <c r="B149" s="142"/>
      <c r="C149" s="50"/>
      <c r="D149" s="50"/>
      <c r="E149" s="50"/>
      <c r="F149" s="50"/>
      <c r="G149" s="50"/>
      <c r="H149" s="52"/>
    </row>
    <row r="150" spans="1:8" s="41" customFormat="1" ht="12" customHeight="1" x14ac:dyDescent="0.25">
      <c r="A150" s="41">
        <v>10377</v>
      </c>
      <c r="B150" s="141" t="s">
        <v>1248</v>
      </c>
      <c r="C150" s="47"/>
      <c r="D150" s="46" t="s">
        <v>1249</v>
      </c>
      <c r="E150" s="47"/>
      <c r="F150" s="47"/>
      <c r="G150" s="47"/>
      <c r="H150" s="49"/>
    </row>
    <row r="151" spans="1:8" s="41" customFormat="1" ht="12" customHeight="1" x14ac:dyDescent="0.25">
      <c r="B151" s="142"/>
      <c r="C151" s="50"/>
      <c r="D151" s="50"/>
      <c r="E151" s="50"/>
      <c r="F151" s="50"/>
      <c r="G151" s="50"/>
      <c r="H151" s="52"/>
    </row>
    <row r="152" spans="1:8" s="41" customFormat="1" ht="24" customHeight="1" x14ac:dyDescent="0.25">
      <c r="A152" s="41">
        <v>10378</v>
      </c>
      <c r="B152" s="144"/>
      <c r="C152" s="47"/>
      <c r="D152" s="55" t="s">
        <v>1250</v>
      </c>
      <c r="E152" s="56" t="s">
        <v>75</v>
      </c>
      <c r="F152" s="143"/>
      <c r="G152" s="143">
        <v>-11300</v>
      </c>
      <c r="H152" s="67"/>
    </row>
    <row r="153" spans="1:8" s="41" customFormat="1" ht="12" customHeight="1" x14ac:dyDescent="0.25">
      <c r="B153" s="142"/>
      <c r="C153" s="50"/>
      <c r="D153" s="50"/>
      <c r="E153" s="50"/>
      <c r="F153" s="50"/>
      <c r="G153" s="50"/>
      <c r="H153" s="52"/>
    </row>
    <row r="154" spans="1:8" s="41" customFormat="1" ht="12" customHeight="1" x14ac:dyDescent="0.25">
      <c r="A154" s="41">
        <v>10379</v>
      </c>
      <c r="B154" s="144"/>
      <c r="C154" s="47"/>
      <c r="D154" s="55" t="s">
        <v>1251</v>
      </c>
      <c r="E154" s="56" t="s">
        <v>75</v>
      </c>
      <c r="F154" s="143"/>
      <c r="G154" s="143">
        <v>-5650</v>
      </c>
      <c r="H154" s="67"/>
    </row>
    <row r="155" spans="1:8" s="41" customFormat="1" ht="12" customHeight="1" x14ac:dyDescent="0.25">
      <c r="B155" s="142"/>
      <c r="C155" s="50"/>
      <c r="D155" s="50"/>
      <c r="E155" s="50"/>
      <c r="F155" s="50"/>
      <c r="G155" s="50"/>
      <c r="H155" s="52"/>
    </row>
    <row r="156" spans="1:8" s="41" customFormat="1" ht="12" customHeight="1" x14ac:dyDescent="0.25">
      <c r="A156" s="41">
        <v>10380</v>
      </c>
      <c r="B156" s="144"/>
      <c r="C156" s="47"/>
      <c r="D156" s="55" t="s">
        <v>1252</v>
      </c>
      <c r="E156" s="56" t="s">
        <v>75</v>
      </c>
      <c r="F156" s="143"/>
      <c r="G156" s="143">
        <v>-5650</v>
      </c>
      <c r="H156" s="67"/>
    </row>
    <row r="157" spans="1:8" s="41" customFormat="1" ht="12" customHeight="1" x14ac:dyDescent="0.25">
      <c r="B157" s="142"/>
      <c r="C157" s="50"/>
      <c r="D157" s="50"/>
      <c r="E157" s="50"/>
      <c r="F157" s="50"/>
      <c r="G157" s="50"/>
      <c r="H157" s="52"/>
    </row>
    <row r="158" spans="1:8" s="41" customFormat="1" ht="12" customHeight="1" x14ac:dyDescent="0.25">
      <c r="A158" s="41">
        <v>10381</v>
      </c>
      <c r="B158" s="144"/>
      <c r="C158" s="47"/>
      <c r="D158" s="55" t="s">
        <v>1253</v>
      </c>
      <c r="E158" s="56" t="s">
        <v>75</v>
      </c>
      <c r="F158" s="143"/>
      <c r="G158" s="143">
        <v>-11300</v>
      </c>
      <c r="H158" s="67"/>
    </row>
    <row r="159" spans="1:8" s="41" customFormat="1" ht="12" customHeight="1" x14ac:dyDescent="0.25">
      <c r="B159" s="142"/>
      <c r="C159" s="50"/>
      <c r="D159" s="50"/>
      <c r="E159" s="50"/>
      <c r="F159" s="50"/>
      <c r="G159" s="50"/>
      <c r="H159" s="52"/>
    </row>
    <row r="160" spans="1:8" s="41" customFormat="1" ht="12" customHeight="1" x14ac:dyDescent="0.25">
      <c r="A160" s="41">
        <v>10382</v>
      </c>
      <c r="B160" s="144"/>
      <c r="C160" s="47"/>
      <c r="D160" s="55" t="s">
        <v>1254</v>
      </c>
      <c r="E160" s="56" t="s">
        <v>75</v>
      </c>
      <c r="F160" s="143"/>
      <c r="G160" s="143">
        <v>-5650</v>
      </c>
      <c r="H160" s="67"/>
    </row>
    <row r="161" spans="1:8" s="41" customFormat="1" ht="12" customHeight="1" x14ac:dyDescent="0.25">
      <c r="B161" s="142"/>
      <c r="C161" s="50"/>
      <c r="D161" s="50"/>
      <c r="E161" s="50"/>
      <c r="F161" s="50"/>
      <c r="G161" s="50"/>
      <c r="H161" s="52"/>
    </row>
    <row r="162" spans="1:8" s="41" customFormat="1" ht="36" customHeight="1" x14ac:dyDescent="0.25">
      <c r="A162" s="41">
        <v>10383</v>
      </c>
      <c r="B162" s="144"/>
      <c r="C162" s="47"/>
      <c r="D162" s="55" t="s">
        <v>1255</v>
      </c>
      <c r="E162" s="56" t="s">
        <v>75</v>
      </c>
      <c r="F162" s="143"/>
      <c r="G162" s="143">
        <v>-5650</v>
      </c>
      <c r="H162" s="67"/>
    </row>
    <row r="163" spans="1:8" s="41" customFormat="1" ht="12" customHeight="1" x14ac:dyDescent="0.25">
      <c r="B163" s="142"/>
      <c r="C163" s="50"/>
      <c r="D163" s="50"/>
      <c r="E163" s="50"/>
      <c r="F163" s="50"/>
      <c r="G163" s="50"/>
      <c r="H163" s="52"/>
    </row>
    <row r="164" spans="1:8" s="41" customFormat="1" ht="36" customHeight="1" x14ac:dyDescent="0.25">
      <c r="A164" s="41">
        <v>10384</v>
      </c>
      <c r="B164" s="144"/>
      <c r="C164" s="47"/>
      <c r="D164" s="55" t="s">
        <v>1256</v>
      </c>
      <c r="E164" s="56" t="s">
        <v>75</v>
      </c>
      <c r="F164" s="143"/>
      <c r="G164" s="143">
        <v>-2260</v>
      </c>
      <c r="H164" s="67"/>
    </row>
    <row r="165" spans="1:8" s="41" customFormat="1" ht="12" customHeight="1" x14ac:dyDescent="0.25">
      <c r="B165" s="142"/>
      <c r="C165" s="50"/>
      <c r="D165" s="50"/>
      <c r="E165" s="50"/>
      <c r="F165" s="50"/>
      <c r="G165" s="50"/>
      <c r="H165" s="52"/>
    </row>
    <row r="166" spans="1:8" s="41" customFormat="1" ht="12" customHeight="1" x14ac:dyDescent="0.25">
      <c r="A166" s="41">
        <v>10385</v>
      </c>
      <c r="B166" s="141" t="s">
        <v>1257</v>
      </c>
      <c r="C166" s="47"/>
      <c r="D166" s="46" t="s">
        <v>1258</v>
      </c>
      <c r="E166" s="47"/>
      <c r="F166" s="47"/>
      <c r="G166" s="47"/>
      <c r="H166" s="49"/>
    </row>
    <row r="167" spans="1:8" s="41" customFormat="1" ht="12" customHeight="1" x14ac:dyDescent="0.25">
      <c r="B167" s="142"/>
      <c r="C167" s="50"/>
      <c r="D167" s="50"/>
      <c r="E167" s="50"/>
      <c r="F167" s="50"/>
      <c r="G167" s="50"/>
      <c r="H167" s="52"/>
    </row>
    <row r="168" spans="1:8" s="41" customFormat="1" ht="12" customHeight="1" x14ac:dyDescent="0.25">
      <c r="A168" s="41">
        <v>10386</v>
      </c>
      <c r="B168" s="144"/>
      <c r="C168" s="47"/>
      <c r="D168" s="55" t="s">
        <v>1259</v>
      </c>
      <c r="E168" s="56" t="s">
        <v>75</v>
      </c>
      <c r="F168" s="143"/>
      <c r="G168" s="143">
        <v>-1130</v>
      </c>
      <c r="H168" s="67"/>
    </row>
    <row r="169" spans="1:8" s="41" customFormat="1" ht="12" customHeight="1" x14ac:dyDescent="0.25">
      <c r="B169" s="142"/>
      <c r="C169" s="50"/>
      <c r="D169" s="50"/>
      <c r="E169" s="50"/>
      <c r="F169" s="50"/>
      <c r="G169" s="50"/>
      <c r="H169" s="52"/>
    </row>
    <row r="170" spans="1:8" s="41" customFormat="1" ht="12" customHeight="1" x14ac:dyDescent="0.25">
      <c r="A170" s="41">
        <v>10387</v>
      </c>
      <c r="B170" s="144"/>
      <c r="C170" s="47"/>
      <c r="D170" s="55" t="s">
        <v>1260</v>
      </c>
      <c r="E170" s="56" t="s">
        <v>75</v>
      </c>
      <c r="F170" s="143"/>
      <c r="G170" s="143">
        <v>-1130</v>
      </c>
      <c r="H170" s="67"/>
    </row>
    <row r="171" spans="1:8" s="41" customFormat="1" ht="12" customHeight="1" x14ac:dyDescent="0.25">
      <c r="B171" s="142"/>
      <c r="C171" s="50"/>
      <c r="D171" s="50"/>
      <c r="E171" s="50"/>
      <c r="F171" s="50"/>
      <c r="G171" s="50"/>
      <c r="H171" s="52"/>
    </row>
    <row r="172" spans="1:8" s="41" customFormat="1" ht="12" customHeight="1" x14ac:dyDescent="0.25">
      <c r="A172" s="41">
        <v>10388</v>
      </c>
      <c r="B172" s="144"/>
      <c r="C172" s="47"/>
      <c r="D172" s="55" t="s">
        <v>1261</v>
      </c>
      <c r="E172" s="56" t="s">
        <v>75</v>
      </c>
      <c r="F172" s="143"/>
      <c r="G172" s="143">
        <v>-1130</v>
      </c>
      <c r="H172" s="67"/>
    </row>
    <row r="173" spans="1:8" s="41" customFormat="1" ht="12" customHeight="1" x14ac:dyDescent="0.25">
      <c r="B173" s="142"/>
      <c r="C173" s="50"/>
      <c r="D173" s="50"/>
      <c r="E173" s="50"/>
      <c r="F173" s="50"/>
      <c r="G173" s="50"/>
      <c r="H173" s="52"/>
    </row>
    <row r="174" spans="1:8" s="41" customFormat="1" ht="24" customHeight="1" x14ac:dyDescent="0.25">
      <c r="A174" s="41">
        <v>10389</v>
      </c>
      <c r="B174" s="144"/>
      <c r="C174" s="47"/>
      <c r="D174" s="55" t="s">
        <v>1262</v>
      </c>
      <c r="E174" s="56" t="s">
        <v>75</v>
      </c>
      <c r="F174" s="143"/>
      <c r="G174" s="143">
        <v>-565</v>
      </c>
      <c r="H174" s="67"/>
    </row>
    <row r="175" spans="1:8" s="41" customFormat="1" ht="12" customHeight="1" x14ac:dyDescent="0.25">
      <c r="B175" s="142"/>
      <c r="C175" s="50"/>
      <c r="D175" s="50"/>
      <c r="E175" s="50"/>
      <c r="F175" s="50"/>
      <c r="G175" s="50"/>
      <c r="H175" s="52"/>
    </row>
    <row r="176" spans="1:8" s="41" customFormat="1" ht="36" customHeight="1" x14ac:dyDescent="0.25">
      <c r="A176" s="41">
        <v>10390</v>
      </c>
      <c r="B176" s="144"/>
      <c r="C176" s="47"/>
      <c r="D176" s="55" t="s">
        <v>1263</v>
      </c>
      <c r="E176" s="56" t="s">
        <v>75</v>
      </c>
      <c r="F176" s="143"/>
      <c r="G176" s="143">
        <v>-3390</v>
      </c>
      <c r="H176" s="67"/>
    </row>
    <row r="177" spans="1:8" s="41" customFormat="1" ht="12" customHeight="1" x14ac:dyDescent="0.25">
      <c r="B177" s="142"/>
      <c r="C177" s="50"/>
      <c r="D177" s="50"/>
      <c r="E177" s="50"/>
      <c r="F177" s="50"/>
      <c r="G177" s="50"/>
      <c r="H177" s="52"/>
    </row>
    <row r="178" spans="1:8" s="41" customFormat="1" ht="12" customHeight="1" x14ac:dyDescent="0.25">
      <c r="A178" s="41">
        <v>10391</v>
      </c>
      <c r="B178" s="144"/>
      <c r="C178" s="47"/>
      <c r="D178" s="55" t="s">
        <v>1264</v>
      </c>
      <c r="E178" s="56" t="s">
        <v>75</v>
      </c>
      <c r="F178" s="143"/>
      <c r="G178" s="143">
        <v>-1130</v>
      </c>
      <c r="H178" s="67"/>
    </row>
    <row r="179" spans="1:8" s="41" customFormat="1" ht="12" customHeight="1" x14ac:dyDescent="0.25">
      <c r="B179" s="142"/>
      <c r="C179" s="50"/>
      <c r="D179" s="50"/>
      <c r="E179" s="50"/>
      <c r="F179" s="50"/>
      <c r="G179" s="50"/>
      <c r="H179" s="52"/>
    </row>
    <row r="180" spans="1:8" s="41" customFormat="1" ht="24" customHeight="1" x14ac:dyDescent="0.25">
      <c r="A180" s="41">
        <v>10392</v>
      </c>
      <c r="B180" s="144"/>
      <c r="C180" s="47"/>
      <c r="D180" s="55" t="s">
        <v>1265</v>
      </c>
      <c r="E180" s="56" t="s">
        <v>75</v>
      </c>
      <c r="F180" s="143"/>
      <c r="G180" s="143">
        <v>-1130</v>
      </c>
      <c r="H180" s="67"/>
    </row>
    <row r="181" spans="1:8" s="41" customFormat="1" ht="12" customHeight="1" x14ac:dyDescent="0.25">
      <c r="B181" s="142"/>
      <c r="C181" s="50"/>
      <c r="D181" s="50"/>
      <c r="E181" s="50"/>
      <c r="F181" s="50"/>
      <c r="G181" s="50"/>
      <c r="H181" s="52"/>
    </row>
    <row r="182" spans="1:8" s="41" customFormat="1" ht="24" customHeight="1" x14ac:dyDescent="0.25">
      <c r="A182" s="41">
        <v>10393</v>
      </c>
      <c r="B182" s="144"/>
      <c r="C182" s="47"/>
      <c r="D182" s="55" t="s">
        <v>1266</v>
      </c>
      <c r="E182" s="56" t="s">
        <v>75</v>
      </c>
      <c r="F182" s="143"/>
      <c r="G182" s="143">
        <v>-565</v>
      </c>
      <c r="H182" s="67"/>
    </row>
    <row r="183" spans="1:8" s="41" customFormat="1" ht="12" customHeight="1" x14ac:dyDescent="0.25">
      <c r="B183" s="142"/>
      <c r="C183" s="50"/>
      <c r="D183" s="50"/>
      <c r="E183" s="50"/>
      <c r="F183" s="50"/>
      <c r="G183" s="50"/>
      <c r="H183" s="52"/>
    </row>
    <row r="184" spans="1:8" s="41" customFormat="1" ht="24" customHeight="1" x14ac:dyDescent="0.25">
      <c r="A184" s="41">
        <v>10394</v>
      </c>
      <c r="B184" s="144"/>
      <c r="C184" s="47"/>
      <c r="D184" s="55" t="s">
        <v>1267</v>
      </c>
      <c r="E184" s="56" t="s">
        <v>75</v>
      </c>
      <c r="F184" s="143"/>
      <c r="G184" s="143">
        <v>-565</v>
      </c>
      <c r="H184" s="67"/>
    </row>
    <row r="185" spans="1:8" s="41" customFormat="1" ht="12" customHeight="1" x14ac:dyDescent="0.25">
      <c r="B185" s="142"/>
      <c r="C185" s="50"/>
      <c r="D185" s="50"/>
      <c r="E185" s="50"/>
      <c r="F185" s="50"/>
      <c r="G185" s="50"/>
      <c r="H185" s="52"/>
    </row>
    <row r="186" spans="1:8" s="41" customFormat="1" ht="24" customHeight="1" x14ac:dyDescent="0.25">
      <c r="A186" s="41">
        <v>10395</v>
      </c>
      <c r="B186" s="144"/>
      <c r="C186" s="47"/>
      <c r="D186" s="55" t="s">
        <v>1268</v>
      </c>
      <c r="E186" s="56" t="s">
        <v>75</v>
      </c>
      <c r="F186" s="143"/>
      <c r="G186" s="143">
        <v>-2260</v>
      </c>
      <c r="H186" s="67"/>
    </row>
    <row r="187" spans="1:8" s="59" customFormat="1" ht="20.100000000000001" customHeight="1" x14ac:dyDescent="0.25">
      <c r="B187" s="60" t="s">
        <v>42</v>
      </c>
      <c r="C187" s="147"/>
      <c r="D187" s="61"/>
      <c r="E187" s="61"/>
      <c r="F187" s="61"/>
      <c r="G187" s="61"/>
      <c r="H187" s="419"/>
    </row>
    <row r="188" spans="1:8" s="1" customFormat="1" ht="12" customHeight="1" x14ac:dyDescent="0.2">
      <c r="D188" s="2"/>
      <c r="F188" s="3"/>
      <c r="G188" s="3"/>
      <c r="H188" s="417"/>
    </row>
    <row r="189" spans="1:8" s="1" customFormat="1" ht="15" customHeight="1" x14ac:dyDescent="0.2">
      <c r="B189" s="5" t="s">
        <v>144</v>
      </c>
      <c r="F189" s="3"/>
      <c r="G189" s="3"/>
      <c r="H189" s="417"/>
    </row>
    <row r="190" spans="1:8" s="1" customFormat="1" ht="15" customHeight="1" x14ac:dyDescent="0.2">
      <c r="B190" s="5"/>
      <c r="F190" s="3"/>
      <c r="G190" s="3"/>
      <c r="H190" s="417"/>
    </row>
    <row r="191" spans="1:8" s="1" customFormat="1" ht="15" customHeight="1" x14ac:dyDescent="0.2">
      <c r="B191" s="5" t="s">
        <v>146</v>
      </c>
      <c r="F191" s="3"/>
      <c r="G191" s="3"/>
      <c r="H191" s="417"/>
    </row>
    <row r="192" spans="1:8" s="1" customFormat="1" ht="15" customHeight="1" x14ac:dyDescent="0.2">
      <c r="B192" s="5" t="s">
        <v>145</v>
      </c>
      <c r="F192" s="3"/>
      <c r="G192" s="3"/>
      <c r="H192" s="417"/>
    </row>
    <row r="193" spans="1:8" s="1" customFormat="1" ht="12" customHeight="1" x14ac:dyDescent="0.2">
      <c r="D193" s="63"/>
      <c r="H193" s="64"/>
    </row>
    <row r="194" spans="1:8" s="1" customFormat="1" ht="15" customHeight="1" x14ac:dyDescent="0.2">
      <c r="B194" s="5" t="s">
        <v>1216</v>
      </c>
      <c r="H194" s="64"/>
    </row>
    <row r="195" spans="1:8" s="1" customFormat="1" ht="15" customHeight="1" x14ac:dyDescent="0.2">
      <c r="B195" s="5" t="s">
        <v>1217</v>
      </c>
      <c r="H195" s="64"/>
    </row>
    <row r="196" spans="1:8" s="1" customFormat="1" ht="15" customHeight="1" x14ac:dyDescent="0.2">
      <c r="H196" s="64"/>
    </row>
    <row r="197" spans="1:8" s="41" customFormat="1" ht="15.4" customHeight="1" x14ac:dyDescent="0.25">
      <c r="B197" s="44" t="s">
        <v>155</v>
      </c>
      <c r="C197" s="44" t="s">
        <v>3</v>
      </c>
      <c r="D197" s="44" t="s">
        <v>156</v>
      </c>
      <c r="E197" s="44" t="s">
        <v>157</v>
      </c>
      <c r="F197" s="44" t="s">
        <v>158</v>
      </c>
      <c r="G197" s="44" t="s">
        <v>159</v>
      </c>
      <c r="H197" s="418" t="s">
        <v>1309</v>
      </c>
    </row>
    <row r="198" spans="1:8" s="59" customFormat="1" ht="20.100000000000001" customHeight="1" x14ac:dyDescent="0.25">
      <c r="B198" s="60" t="s">
        <v>43</v>
      </c>
      <c r="C198" s="147"/>
      <c r="D198" s="61"/>
      <c r="E198" s="61"/>
      <c r="F198" s="61"/>
      <c r="G198" s="61"/>
      <c r="H198" s="419"/>
    </row>
    <row r="199" spans="1:8" s="41" customFormat="1" ht="12" customHeight="1" x14ac:dyDescent="0.25">
      <c r="A199" s="41">
        <v>10396</v>
      </c>
      <c r="B199" s="144"/>
      <c r="C199" s="47"/>
      <c r="D199" s="55" t="s">
        <v>1269</v>
      </c>
      <c r="E199" s="56" t="s">
        <v>75</v>
      </c>
      <c r="F199" s="143"/>
      <c r="G199" s="143">
        <v>-2260</v>
      </c>
      <c r="H199" s="67"/>
    </row>
    <row r="200" spans="1:8" s="41" customFormat="1" ht="12" customHeight="1" x14ac:dyDescent="0.25">
      <c r="B200" s="142"/>
      <c r="C200" s="50"/>
      <c r="D200" s="50"/>
      <c r="E200" s="50"/>
      <c r="F200" s="50"/>
      <c r="G200" s="50"/>
      <c r="H200" s="52"/>
    </row>
    <row r="201" spans="1:8" s="41" customFormat="1" ht="24" customHeight="1" x14ac:dyDescent="0.25">
      <c r="A201" s="41">
        <v>10397</v>
      </c>
      <c r="B201" s="144"/>
      <c r="C201" s="47"/>
      <c r="D201" s="55" t="s">
        <v>1270</v>
      </c>
      <c r="E201" s="56" t="s">
        <v>75</v>
      </c>
      <c r="F201" s="143"/>
      <c r="G201" s="143">
        <v>-565</v>
      </c>
      <c r="H201" s="67"/>
    </row>
    <row r="202" spans="1:8" s="41" customFormat="1" ht="12" customHeight="1" x14ac:dyDescent="0.25">
      <c r="B202" s="142"/>
      <c r="C202" s="50"/>
      <c r="D202" s="50"/>
      <c r="E202" s="50"/>
      <c r="F202" s="50"/>
      <c r="G202" s="50"/>
      <c r="H202" s="52"/>
    </row>
    <row r="203" spans="1:8" s="41" customFormat="1" ht="12" customHeight="1" x14ac:dyDescent="0.25">
      <c r="B203" s="144"/>
      <c r="C203" s="47"/>
      <c r="D203" s="47"/>
      <c r="E203" s="47"/>
      <c r="F203" s="47"/>
      <c r="G203" s="47"/>
      <c r="H203" s="49"/>
    </row>
    <row r="204" spans="1:8" s="41" customFormat="1" ht="12" customHeight="1" x14ac:dyDescent="0.25">
      <c r="B204" s="142"/>
      <c r="C204" s="50"/>
      <c r="D204" s="50"/>
      <c r="E204" s="50"/>
      <c r="F204" s="50"/>
      <c r="G204" s="50"/>
      <c r="H204" s="52"/>
    </row>
    <row r="205" spans="1:8" s="41" customFormat="1" ht="12" customHeight="1" x14ac:dyDescent="0.25">
      <c r="B205" s="144"/>
      <c r="C205" s="47"/>
      <c r="D205" s="47"/>
      <c r="E205" s="47"/>
      <c r="F205" s="47"/>
      <c r="G205" s="47"/>
      <c r="H205" s="49"/>
    </row>
    <row r="206" spans="1:8" s="41" customFormat="1" ht="12" customHeight="1" x14ac:dyDescent="0.25">
      <c r="B206" s="142"/>
      <c r="C206" s="50"/>
      <c r="D206" s="50"/>
      <c r="E206" s="50"/>
      <c r="F206" s="50"/>
      <c r="G206" s="50"/>
      <c r="H206" s="52"/>
    </row>
    <row r="207" spans="1:8" s="41" customFormat="1" ht="12" customHeight="1" x14ac:dyDescent="0.25">
      <c r="B207" s="144"/>
      <c r="C207" s="47"/>
      <c r="D207" s="47"/>
      <c r="E207" s="47"/>
      <c r="F207" s="47"/>
      <c r="G207" s="47"/>
      <c r="H207" s="49"/>
    </row>
    <row r="208" spans="1:8" s="41" customFormat="1" ht="12" customHeight="1" x14ac:dyDescent="0.25">
      <c r="B208" s="142"/>
      <c r="C208" s="50"/>
      <c r="D208" s="50"/>
      <c r="E208" s="50"/>
      <c r="F208" s="50"/>
      <c r="G208" s="50"/>
      <c r="H208" s="52"/>
    </row>
    <row r="209" spans="2:8" s="41" customFormat="1" ht="12" customHeight="1" x14ac:dyDescent="0.25">
      <c r="B209" s="144"/>
      <c r="C209" s="47"/>
      <c r="D209" s="47"/>
      <c r="E209" s="47"/>
      <c r="F209" s="47"/>
      <c r="G209" s="47"/>
      <c r="H209" s="49"/>
    </row>
    <row r="210" spans="2:8" s="41" customFormat="1" ht="12" customHeight="1" x14ac:dyDescent="0.25">
      <c r="B210" s="142"/>
      <c r="C210" s="50"/>
      <c r="D210" s="50"/>
      <c r="E210" s="50"/>
      <c r="F210" s="50"/>
      <c r="G210" s="50"/>
      <c r="H210" s="52"/>
    </row>
    <row r="211" spans="2:8" s="41" customFormat="1" ht="12" customHeight="1" x14ac:dyDescent="0.25">
      <c r="B211" s="144"/>
      <c r="C211" s="47"/>
      <c r="D211" s="47"/>
      <c r="E211" s="47"/>
      <c r="F211" s="47"/>
      <c r="G211" s="47"/>
      <c r="H211" s="49"/>
    </row>
    <row r="212" spans="2:8" s="41" customFormat="1" ht="12" customHeight="1" x14ac:dyDescent="0.25">
      <c r="B212" s="142"/>
      <c r="C212" s="50"/>
      <c r="D212" s="50"/>
      <c r="E212" s="50"/>
      <c r="F212" s="50"/>
      <c r="G212" s="50"/>
      <c r="H212" s="52"/>
    </row>
    <row r="213" spans="2:8" s="41" customFormat="1" ht="12" customHeight="1" x14ac:dyDescent="0.25">
      <c r="B213" s="144"/>
      <c r="C213" s="47"/>
      <c r="D213" s="47"/>
      <c r="E213" s="47"/>
      <c r="F213" s="47"/>
      <c r="G213" s="47"/>
      <c r="H213" s="49"/>
    </row>
    <row r="214" spans="2:8" s="41" customFormat="1" ht="12" customHeight="1" x14ac:dyDescent="0.25">
      <c r="B214" s="142"/>
      <c r="C214" s="50"/>
      <c r="D214" s="50"/>
      <c r="E214" s="50"/>
      <c r="F214" s="50"/>
      <c r="G214" s="50"/>
      <c r="H214" s="52"/>
    </row>
    <row r="215" spans="2:8" s="41" customFormat="1" ht="12" customHeight="1" x14ac:dyDescent="0.25">
      <c r="B215" s="144"/>
      <c r="C215" s="47"/>
      <c r="D215" s="47"/>
      <c r="E215" s="47"/>
      <c r="F215" s="47"/>
      <c r="G215" s="47"/>
      <c r="H215" s="49"/>
    </row>
    <row r="216" spans="2:8" s="41" customFormat="1" ht="12" customHeight="1" x14ac:dyDescent="0.25">
      <c r="B216" s="142"/>
      <c r="C216" s="50"/>
      <c r="D216" s="50"/>
      <c r="E216" s="50"/>
      <c r="F216" s="50"/>
      <c r="G216" s="50"/>
      <c r="H216" s="52"/>
    </row>
    <row r="217" spans="2:8" s="41" customFormat="1" ht="12" customHeight="1" x14ac:dyDescent="0.25">
      <c r="B217" s="144"/>
      <c r="C217" s="47"/>
      <c r="D217" s="47"/>
      <c r="E217" s="47"/>
      <c r="F217" s="47"/>
      <c r="G217" s="47"/>
      <c r="H217" s="49"/>
    </row>
    <row r="218" spans="2:8" s="41" customFormat="1" ht="12" customHeight="1" x14ac:dyDescent="0.25">
      <c r="B218" s="142"/>
      <c r="C218" s="50"/>
      <c r="D218" s="50"/>
      <c r="E218" s="50"/>
      <c r="F218" s="50"/>
      <c r="G218" s="50"/>
      <c r="H218" s="52"/>
    </row>
    <row r="219" spans="2:8" s="41" customFormat="1" ht="12" customHeight="1" x14ac:dyDescent="0.25">
      <c r="B219" s="144"/>
      <c r="C219" s="47"/>
      <c r="D219" s="47"/>
      <c r="E219" s="47"/>
      <c r="F219" s="47"/>
      <c r="G219" s="47"/>
      <c r="H219" s="49"/>
    </row>
    <row r="220" spans="2:8" s="41" customFormat="1" ht="12" customHeight="1" x14ac:dyDescent="0.25">
      <c r="B220" s="142"/>
      <c r="C220" s="50"/>
      <c r="D220" s="50"/>
      <c r="E220" s="50"/>
      <c r="F220" s="50"/>
      <c r="G220" s="50"/>
      <c r="H220" s="52"/>
    </row>
    <row r="221" spans="2:8" s="41" customFormat="1" ht="12" customHeight="1" x14ac:dyDescent="0.25">
      <c r="B221" s="144"/>
      <c r="C221" s="47"/>
      <c r="D221" s="47"/>
      <c r="E221" s="47"/>
      <c r="F221" s="47"/>
      <c r="G221" s="47"/>
      <c r="H221" s="49"/>
    </row>
    <row r="222" spans="2:8" s="41" customFormat="1" ht="12" customHeight="1" x14ac:dyDescent="0.25">
      <c r="B222" s="142"/>
      <c r="C222" s="50"/>
      <c r="D222" s="50"/>
      <c r="E222" s="50"/>
      <c r="F222" s="50"/>
      <c r="G222" s="50"/>
      <c r="H222" s="52"/>
    </row>
    <row r="223" spans="2:8" s="41" customFormat="1" ht="12" customHeight="1" x14ac:dyDescent="0.25">
      <c r="B223" s="144"/>
      <c r="C223" s="47"/>
      <c r="D223" s="47"/>
      <c r="E223" s="47"/>
      <c r="F223" s="47"/>
      <c r="G223" s="47"/>
      <c r="H223" s="49"/>
    </row>
    <row r="224" spans="2:8" s="41" customFormat="1" ht="12" customHeight="1" x14ac:dyDescent="0.25">
      <c r="B224" s="142"/>
      <c r="C224" s="50"/>
      <c r="D224" s="50"/>
      <c r="E224" s="50"/>
      <c r="F224" s="50"/>
      <c r="G224" s="50"/>
      <c r="H224" s="52"/>
    </row>
    <row r="225" spans="2:8" s="41" customFormat="1" ht="12" customHeight="1" x14ac:dyDescent="0.25">
      <c r="B225" s="144"/>
      <c r="C225" s="47"/>
      <c r="D225" s="47"/>
      <c r="E225" s="47"/>
      <c r="F225" s="47"/>
      <c r="G225" s="47"/>
      <c r="H225" s="49"/>
    </row>
    <row r="226" spans="2:8" s="41" customFormat="1" ht="12" customHeight="1" x14ac:dyDescent="0.25">
      <c r="B226" s="142"/>
      <c r="C226" s="50"/>
      <c r="D226" s="50"/>
      <c r="E226" s="50"/>
      <c r="F226" s="50"/>
      <c r="G226" s="50"/>
      <c r="H226" s="52"/>
    </row>
    <row r="227" spans="2:8" s="41" customFormat="1" ht="12" customHeight="1" x14ac:dyDescent="0.25">
      <c r="B227" s="144"/>
      <c r="C227" s="47"/>
      <c r="D227" s="47"/>
      <c r="E227" s="47"/>
      <c r="F227" s="47"/>
      <c r="G227" s="47"/>
      <c r="H227" s="49"/>
    </row>
    <row r="228" spans="2:8" s="41" customFormat="1" ht="12" customHeight="1" x14ac:dyDescent="0.25">
      <c r="B228" s="142"/>
      <c r="C228" s="50"/>
      <c r="D228" s="50"/>
      <c r="E228" s="50"/>
      <c r="F228" s="50"/>
      <c r="G228" s="50"/>
      <c r="H228" s="52"/>
    </row>
    <row r="229" spans="2:8" s="41" customFormat="1" ht="12" customHeight="1" x14ac:dyDescent="0.25">
      <c r="B229" s="144"/>
      <c r="C229" s="47"/>
      <c r="D229" s="47"/>
      <c r="E229" s="47"/>
      <c r="F229" s="47"/>
      <c r="G229" s="47"/>
      <c r="H229" s="49"/>
    </row>
    <row r="230" spans="2:8" s="41" customFormat="1" ht="12" customHeight="1" x14ac:dyDescent="0.25">
      <c r="B230" s="142"/>
      <c r="C230" s="50"/>
      <c r="D230" s="50"/>
      <c r="E230" s="50"/>
      <c r="F230" s="50"/>
      <c r="G230" s="50"/>
      <c r="H230" s="52"/>
    </row>
    <row r="231" spans="2:8" s="41" customFormat="1" ht="12" customHeight="1" x14ac:dyDescent="0.25">
      <c r="B231" s="144"/>
      <c r="C231" s="47"/>
      <c r="D231" s="47"/>
      <c r="E231" s="47"/>
      <c r="F231" s="47"/>
      <c r="G231" s="47"/>
      <c r="H231" s="49"/>
    </row>
    <row r="232" spans="2:8" s="41" customFormat="1" ht="12" customHeight="1" x14ac:dyDescent="0.25">
      <c r="B232" s="142"/>
      <c r="C232" s="50"/>
      <c r="D232" s="50"/>
      <c r="E232" s="50"/>
      <c r="F232" s="50"/>
      <c r="G232" s="50"/>
      <c r="H232" s="52"/>
    </row>
    <row r="233" spans="2:8" s="41" customFormat="1" ht="12" customHeight="1" x14ac:dyDescent="0.25">
      <c r="B233" s="144"/>
      <c r="C233" s="47"/>
      <c r="D233" s="47"/>
      <c r="E233" s="47"/>
      <c r="F233" s="47"/>
      <c r="G233" s="47"/>
      <c r="H233" s="49"/>
    </row>
    <row r="234" spans="2:8" s="41" customFormat="1" ht="12" customHeight="1" x14ac:dyDescent="0.25">
      <c r="B234" s="142"/>
      <c r="C234" s="50"/>
      <c r="D234" s="50"/>
      <c r="E234" s="50"/>
      <c r="F234" s="50"/>
      <c r="G234" s="50"/>
      <c r="H234" s="52"/>
    </row>
    <row r="235" spans="2:8" s="41" customFormat="1" ht="12" customHeight="1" x14ac:dyDescent="0.25">
      <c r="B235" s="144"/>
      <c r="C235" s="47"/>
      <c r="D235" s="47"/>
      <c r="E235" s="47"/>
      <c r="F235" s="47"/>
      <c r="G235" s="47"/>
      <c r="H235" s="49"/>
    </row>
    <row r="236" spans="2:8" s="41" customFormat="1" ht="12" customHeight="1" x14ac:dyDescent="0.25">
      <c r="B236" s="142"/>
      <c r="C236" s="50"/>
      <c r="D236" s="50"/>
      <c r="E236" s="50"/>
      <c r="F236" s="50"/>
      <c r="G236" s="50"/>
      <c r="H236" s="52"/>
    </row>
    <row r="237" spans="2:8" s="41" customFormat="1" ht="12" customHeight="1" x14ac:dyDescent="0.25">
      <c r="B237" s="144"/>
      <c r="C237" s="47"/>
      <c r="D237" s="47"/>
      <c r="E237" s="47"/>
      <c r="F237" s="47"/>
      <c r="G237" s="47"/>
      <c r="H237" s="49"/>
    </row>
    <row r="238" spans="2:8" s="41" customFormat="1" ht="12" customHeight="1" x14ac:dyDescent="0.25">
      <c r="B238" s="142"/>
      <c r="C238" s="50"/>
      <c r="D238" s="50"/>
      <c r="E238" s="50"/>
      <c r="F238" s="50"/>
      <c r="G238" s="50"/>
      <c r="H238" s="52"/>
    </row>
    <row r="239" spans="2:8" s="41" customFormat="1" ht="12" customHeight="1" x14ac:dyDescent="0.25">
      <c r="B239" s="144"/>
      <c r="C239" s="47"/>
      <c r="D239" s="47"/>
      <c r="E239" s="47"/>
      <c r="F239" s="47"/>
      <c r="G239" s="47"/>
      <c r="H239" s="49"/>
    </row>
    <row r="240" spans="2:8" s="41" customFormat="1" ht="12" customHeight="1" x14ac:dyDescent="0.25">
      <c r="B240" s="142"/>
      <c r="C240" s="50"/>
      <c r="D240" s="50"/>
      <c r="E240" s="50"/>
      <c r="F240" s="50"/>
      <c r="G240" s="50"/>
      <c r="H240" s="52"/>
    </row>
    <row r="241" spans="2:8" s="41" customFormat="1" ht="12" customHeight="1" x14ac:dyDescent="0.25">
      <c r="B241" s="144"/>
      <c r="C241" s="47"/>
      <c r="D241" s="47"/>
      <c r="E241" s="47"/>
      <c r="F241" s="47"/>
      <c r="G241" s="47"/>
      <c r="H241" s="49"/>
    </row>
    <row r="242" spans="2:8" s="41" customFormat="1" ht="12" customHeight="1" x14ac:dyDescent="0.25">
      <c r="B242" s="142"/>
      <c r="C242" s="50"/>
      <c r="D242" s="50"/>
      <c r="E242" s="50"/>
      <c r="F242" s="50"/>
      <c r="G242" s="50"/>
      <c r="H242" s="52"/>
    </row>
    <row r="243" spans="2:8" s="41" customFormat="1" ht="12" customHeight="1" x14ac:dyDescent="0.25">
      <c r="B243" s="144"/>
      <c r="C243" s="47"/>
      <c r="D243" s="47"/>
      <c r="E243" s="47"/>
      <c r="F243" s="47"/>
      <c r="G243" s="47"/>
      <c r="H243" s="49"/>
    </row>
    <row r="244" spans="2:8" s="41" customFormat="1" ht="12" customHeight="1" x14ac:dyDescent="0.25">
      <c r="B244" s="142"/>
      <c r="C244" s="50"/>
      <c r="D244" s="50"/>
      <c r="E244" s="50"/>
      <c r="F244" s="50"/>
      <c r="G244" s="50"/>
      <c r="H244" s="52"/>
    </row>
    <row r="245" spans="2:8" s="41" customFormat="1" ht="12" customHeight="1" x14ac:dyDescent="0.25">
      <c r="B245" s="144"/>
      <c r="C245" s="47"/>
      <c r="D245" s="47"/>
      <c r="E245" s="47"/>
      <c r="F245" s="47"/>
      <c r="G245" s="47"/>
      <c r="H245" s="49"/>
    </row>
    <row r="246" spans="2:8" s="41" customFormat="1" ht="12" customHeight="1" x14ac:dyDescent="0.25">
      <c r="B246" s="142"/>
      <c r="C246" s="50"/>
      <c r="D246" s="50"/>
      <c r="E246" s="50"/>
      <c r="F246" s="50"/>
      <c r="G246" s="50"/>
      <c r="H246" s="52"/>
    </row>
    <row r="247" spans="2:8" s="41" customFormat="1" ht="12" customHeight="1" x14ac:dyDescent="0.25">
      <c r="B247" s="144"/>
      <c r="C247" s="47"/>
      <c r="D247" s="47"/>
      <c r="E247" s="47"/>
      <c r="F247" s="47"/>
      <c r="G247" s="47"/>
      <c r="H247" s="49"/>
    </row>
    <row r="248" spans="2:8" s="41" customFormat="1" ht="12" customHeight="1" x14ac:dyDescent="0.25">
      <c r="B248" s="142"/>
      <c r="C248" s="50"/>
      <c r="D248" s="50"/>
      <c r="E248" s="50"/>
      <c r="F248" s="50"/>
      <c r="G248" s="50"/>
      <c r="H248" s="52"/>
    </row>
    <row r="249" spans="2:8" s="41" customFormat="1" ht="12" customHeight="1" x14ac:dyDescent="0.25">
      <c r="B249" s="144"/>
      <c r="C249" s="47"/>
      <c r="D249" s="47"/>
      <c r="E249" s="47"/>
      <c r="F249" s="47"/>
      <c r="G249" s="47"/>
      <c r="H249" s="49"/>
    </row>
    <row r="250" spans="2:8" s="41" customFormat="1" ht="12" customHeight="1" x14ac:dyDescent="0.25">
      <c r="B250" s="142"/>
      <c r="C250" s="50"/>
      <c r="D250" s="50"/>
      <c r="E250" s="50"/>
      <c r="F250" s="50"/>
      <c r="G250" s="50"/>
      <c r="H250" s="52"/>
    </row>
    <row r="251" spans="2:8" s="41" customFormat="1" ht="12" customHeight="1" x14ac:dyDescent="0.25">
      <c r="B251" s="144"/>
      <c r="C251" s="47"/>
      <c r="D251" s="47"/>
      <c r="E251" s="47"/>
      <c r="F251" s="47"/>
      <c r="G251" s="47"/>
      <c r="H251" s="49"/>
    </row>
    <row r="252" spans="2:8" s="41" customFormat="1" ht="12" customHeight="1" x14ac:dyDescent="0.25">
      <c r="B252" s="142"/>
      <c r="C252" s="50"/>
      <c r="D252" s="50"/>
      <c r="E252" s="50"/>
      <c r="F252" s="50"/>
      <c r="G252" s="50"/>
      <c r="H252" s="52"/>
    </row>
    <row r="253" spans="2:8" s="41" customFormat="1" ht="12" customHeight="1" x14ac:dyDescent="0.25">
      <c r="B253" s="144"/>
      <c r="C253" s="47"/>
      <c r="D253" s="47"/>
      <c r="E253" s="47"/>
      <c r="F253" s="47"/>
      <c r="G253" s="47"/>
      <c r="H253" s="49"/>
    </row>
    <row r="254" spans="2:8" s="41" customFormat="1" ht="12" customHeight="1" x14ac:dyDescent="0.25">
      <c r="B254" s="142"/>
      <c r="C254" s="50"/>
      <c r="D254" s="50"/>
      <c r="E254" s="50"/>
      <c r="F254" s="50"/>
      <c r="G254" s="50"/>
      <c r="H254" s="52"/>
    </row>
    <row r="255" spans="2:8" s="41" customFormat="1" ht="12" customHeight="1" x14ac:dyDescent="0.25">
      <c r="B255" s="144"/>
      <c r="C255" s="47"/>
      <c r="D255" s="47"/>
      <c r="E255" s="47"/>
      <c r="F255" s="47"/>
      <c r="G255" s="47"/>
      <c r="H255" s="49"/>
    </row>
    <row r="256" spans="2:8" s="59" customFormat="1" ht="20.100000000000001" customHeight="1" x14ac:dyDescent="0.25">
      <c r="B256" s="60" t="s">
        <v>54</v>
      </c>
      <c r="C256" s="147"/>
      <c r="D256" s="61"/>
      <c r="E256" s="61"/>
      <c r="F256" s="61"/>
      <c r="G256" s="61"/>
      <c r="H256" s="419"/>
    </row>
    <row r="257" spans="1:8" s="1" customFormat="1" ht="12" customHeight="1" x14ac:dyDescent="0.2">
      <c r="D257" s="63"/>
      <c r="H257" s="64"/>
    </row>
    <row r="258" spans="1:8" s="1" customFormat="1" ht="15" customHeight="1" x14ac:dyDescent="0.2">
      <c r="B258" s="5" t="s">
        <v>144</v>
      </c>
      <c r="F258" s="3"/>
      <c r="G258" s="3"/>
      <c r="H258" s="417"/>
    </row>
    <row r="259" spans="1:8" s="1" customFormat="1" ht="15" customHeight="1" x14ac:dyDescent="0.2">
      <c r="B259" s="5"/>
      <c r="F259" s="3"/>
      <c r="G259" s="3"/>
      <c r="H259" s="417"/>
    </row>
    <row r="260" spans="1:8" s="1" customFormat="1" ht="15" customHeight="1" x14ac:dyDescent="0.2">
      <c r="B260" s="5" t="s">
        <v>146</v>
      </c>
      <c r="F260" s="3"/>
      <c r="G260" s="3"/>
      <c r="H260" s="417"/>
    </row>
    <row r="261" spans="1:8" s="1" customFormat="1" ht="15" customHeight="1" x14ac:dyDescent="0.2">
      <c r="B261" s="5" t="s">
        <v>145</v>
      </c>
      <c r="F261" s="3"/>
      <c r="G261" s="3"/>
      <c r="H261" s="417"/>
    </row>
    <row r="262" spans="1:8" s="1" customFormat="1" ht="12" customHeight="1" x14ac:dyDescent="0.2">
      <c r="D262" s="63"/>
      <c r="H262" s="64"/>
    </row>
    <row r="263" spans="1:8" s="1" customFormat="1" ht="15" customHeight="1" x14ac:dyDescent="0.2">
      <c r="B263" s="5" t="s">
        <v>1216</v>
      </c>
      <c r="H263" s="64"/>
    </row>
    <row r="264" spans="1:8" s="1" customFormat="1" ht="15" customHeight="1" x14ac:dyDescent="0.2">
      <c r="B264" s="5" t="s">
        <v>1217</v>
      </c>
      <c r="H264" s="64"/>
    </row>
    <row r="265" spans="1:8" s="1" customFormat="1" ht="15" customHeight="1" x14ac:dyDescent="0.2">
      <c r="H265" s="64"/>
    </row>
    <row r="266" spans="1:8" s="41" customFormat="1" ht="15.4" customHeight="1" x14ac:dyDescent="0.25">
      <c r="B266" s="44" t="s">
        <v>155</v>
      </c>
      <c r="C266" s="44" t="s">
        <v>3</v>
      </c>
      <c r="D266" s="44" t="s">
        <v>156</v>
      </c>
      <c r="E266" s="44" t="s">
        <v>157</v>
      </c>
      <c r="F266" s="44" t="s">
        <v>158</v>
      </c>
      <c r="G266" s="44" t="s">
        <v>159</v>
      </c>
      <c r="H266" s="418" t="s">
        <v>1309</v>
      </c>
    </row>
    <row r="267" spans="1:8" s="41" customFormat="1" ht="12" customHeight="1" x14ac:dyDescent="0.25">
      <c r="A267" s="41">
        <v>10398</v>
      </c>
      <c r="B267" s="141" t="s">
        <v>1271</v>
      </c>
      <c r="C267" s="47"/>
      <c r="D267" s="46" t="s">
        <v>1272</v>
      </c>
      <c r="E267" s="47"/>
      <c r="F267" s="47"/>
      <c r="G267" s="47"/>
      <c r="H267" s="49"/>
    </row>
    <row r="268" spans="1:8" s="41" customFormat="1" ht="12" customHeight="1" x14ac:dyDescent="0.25">
      <c r="B268" s="142"/>
      <c r="C268" s="50"/>
      <c r="D268" s="50"/>
      <c r="E268" s="50"/>
      <c r="F268" s="50"/>
      <c r="G268" s="50"/>
      <c r="H268" s="52"/>
    </row>
    <row r="269" spans="1:8" s="41" customFormat="1" ht="12" customHeight="1" x14ac:dyDescent="0.25">
      <c r="A269" s="41">
        <v>10399</v>
      </c>
      <c r="B269" s="141" t="s">
        <v>1273</v>
      </c>
      <c r="C269" s="47"/>
      <c r="D269" s="46" t="s">
        <v>1274</v>
      </c>
      <c r="E269" s="47"/>
      <c r="F269" s="47"/>
      <c r="G269" s="47"/>
      <c r="H269" s="49"/>
    </row>
    <row r="270" spans="1:8" s="41" customFormat="1" ht="12" customHeight="1" x14ac:dyDescent="0.25">
      <c r="B270" s="142"/>
      <c r="C270" s="50"/>
      <c r="D270" s="50"/>
      <c r="E270" s="50"/>
      <c r="F270" s="50"/>
      <c r="G270" s="50"/>
      <c r="H270" s="52"/>
    </row>
    <row r="271" spans="1:8" s="41" customFormat="1" ht="24" customHeight="1" x14ac:dyDescent="0.25">
      <c r="A271" s="41">
        <v>10400</v>
      </c>
      <c r="B271" s="144"/>
      <c r="C271" s="47"/>
      <c r="D271" s="55" t="s">
        <v>1275</v>
      </c>
      <c r="E271" s="56" t="s">
        <v>23</v>
      </c>
      <c r="F271" s="143">
        <v>1</v>
      </c>
      <c r="G271" s="143">
        <v>240000</v>
      </c>
      <c r="H271" s="67">
        <f>F271*G271</f>
        <v>240000</v>
      </c>
    </row>
    <row r="272" spans="1:8" s="41" customFormat="1" ht="12" customHeight="1" x14ac:dyDescent="0.25">
      <c r="B272" s="142"/>
      <c r="C272" s="50"/>
      <c r="D272" s="50"/>
      <c r="E272" s="50"/>
      <c r="F272" s="50"/>
      <c r="G272" s="50"/>
      <c r="H272" s="52"/>
    </row>
    <row r="273" spans="1:8" s="41" customFormat="1" ht="24" customHeight="1" x14ac:dyDescent="0.25">
      <c r="A273" s="41">
        <v>10401</v>
      </c>
      <c r="B273" s="144"/>
      <c r="C273" s="47"/>
      <c r="D273" s="55" t="s">
        <v>1276</v>
      </c>
      <c r="E273" s="56" t="s">
        <v>23</v>
      </c>
      <c r="F273" s="143">
        <v>1</v>
      </c>
      <c r="G273" s="143">
        <v>180000</v>
      </c>
      <c r="H273" s="67">
        <f>F273*G273</f>
        <v>180000</v>
      </c>
    </row>
    <row r="274" spans="1:8" s="41" customFormat="1" ht="12" customHeight="1" x14ac:dyDescent="0.25">
      <c r="B274" s="142"/>
      <c r="C274" s="50"/>
      <c r="D274" s="50"/>
      <c r="E274" s="50"/>
      <c r="F274" s="50"/>
      <c r="G274" s="50"/>
      <c r="H274" s="52"/>
    </row>
    <row r="275" spans="1:8" s="41" customFormat="1" ht="24" customHeight="1" x14ac:dyDescent="0.25">
      <c r="A275" s="41">
        <v>10402</v>
      </c>
      <c r="B275" s="144"/>
      <c r="C275" s="47"/>
      <c r="D275" s="55" t="s">
        <v>1277</v>
      </c>
      <c r="E275" s="56" t="s">
        <v>25</v>
      </c>
      <c r="F275" s="143">
        <f>H271+H273</f>
        <v>420000</v>
      </c>
      <c r="G275" s="143"/>
      <c r="H275" s="67">
        <f>F275*G275</f>
        <v>0</v>
      </c>
    </row>
    <row r="276" spans="1:8" s="41" customFormat="1" ht="12" customHeight="1" x14ac:dyDescent="0.25">
      <c r="B276" s="142"/>
      <c r="C276" s="50"/>
      <c r="D276" s="50"/>
      <c r="E276" s="50"/>
      <c r="F276" s="50"/>
      <c r="G276" s="50"/>
      <c r="H276" s="52"/>
    </row>
    <row r="277" spans="1:8" s="41" customFormat="1" ht="24" customHeight="1" x14ac:dyDescent="0.25">
      <c r="A277" s="41">
        <v>10403</v>
      </c>
      <c r="B277" s="144"/>
      <c r="C277" s="47"/>
      <c r="D277" s="55" t="s">
        <v>1278</v>
      </c>
      <c r="E277" s="56" t="s">
        <v>41</v>
      </c>
      <c r="F277" s="143">
        <v>1</v>
      </c>
      <c r="G277" s="143"/>
      <c r="H277" s="67">
        <f>F277*G277</f>
        <v>0</v>
      </c>
    </row>
    <row r="278" spans="1:8" s="41" customFormat="1" ht="12" customHeight="1" x14ac:dyDescent="0.25">
      <c r="B278" s="142"/>
      <c r="C278" s="50"/>
      <c r="D278" s="50"/>
      <c r="E278" s="50"/>
      <c r="F278" s="50"/>
      <c r="G278" s="50"/>
      <c r="H278" s="52"/>
    </row>
    <row r="279" spans="1:8" s="41" customFormat="1" ht="12" customHeight="1" x14ac:dyDescent="0.25">
      <c r="B279" s="144"/>
      <c r="C279" s="47"/>
      <c r="D279" s="47"/>
      <c r="E279" s="47"/>
      <c r="F279" s="47"/>
      <c r="G279" s="47"/>
      <c r="H279" s="49"/>
    </row>
    <row r="280" spans="1:8" s="41" customFormat="1" ht="12" customHeight="1" x14ac:dyDescent="0.25">
      <c r="B280" s="142"/>
      <c r="C280" s="50"/>
      <c r="D280" s="50"/>
      <c r="E280" s="50"/>
      <c r="F280" s="50"/>
      <c r="G280" s="50"/>
      <c r="H280" s="52"/>
    </row>
    <row r="281" spans="1:8" s="41" customFormat="1" ht="12" customHeight="1" x14ac:dyDescent="0.25">
      <c r="B281" s="144"/>
      <c r="C281" s="47"/>
      <c r="D281" s="47"/>
      <c r="E281" s="47"/>
      <c r="F281" s="47"/>
      <c r="G281" s="47"/>
      <c r="H281" s="49"/>
    </row>
    <row r="282" spans="1:8" s="41" customFormat="1" ht="12" customHeight="1" x14ac:dyDescent="0.25">
      <c r="B282" s="142"/>
      <c r="C282" s="50"/>
      <c r="D282" s="50"/>
      <c r="E282" s="50"/>
      <c r="F282" s="50"/>
      <c r="G282" s="50"/>
      <c r="H282" s="52"/>
    </row>
    <row r="283" spans="1:8" s="41" customFormat="1" ht="12" customHeight="1" x14ac:dyDescent="0.25">
      <c r="B283" s="144"/>
      <c r="C283" s="47"/>
      <c r="D283" s="47"/>
      <c r="E283" s="47"/>
      <c r="F283" s="47"/>
      <c r="G283" s="47"/>
      <c r="H283" s="49"/>
    </row>
    <row r="284" spans="1:8" s="41" customFormat="1" ht="12" customHeight="1" x14ac:dyDescent="0.25">
      <c r="B284" s="142"/>
      <c r="C284" s="50"/>
      <c r="D284" s="50"/>
      <c r="E284" s="50"/>
      <c r="F284" s="50"/>
      <c r="G284" s="50"/>
      <c r="H284" s="52"/>
    </row>
    <row r="285" spans="1:8" s="41" customFormat="1" ht="12" customHeight="1" x14ac:dyDescent="0.25">
      <c r="B285" s="144"/>
      <c r="C285" s="47"/>
      <c r="D285" s="47"/>
      <c r="E285" s="47"/>
      <c r="F285" s="47"/>
      <c r="G285" s="47"/>
      <c r="H285" s="49"/>
    </row>
    <row r="286" spans="1:8" s="41" customFormat="1" ht="12" customHeight="1" x14ac:dyDescent="0.25">
      <c r="B286" s="142"/>
      <c r="C286" s="50"/>
      <c r="D286" s="50"/>
      <c r="E286" s="50"/>
      <c r="F286" s="50"/>
      <c r="G286" s="50"/>
      <c r="H286" s="52"/>
    </row>
    <row r="287" spans="1:8" s="41" customFormat="1" ht="12" customHeight="1" x14ac:dyDescent="0.25">
      <c r="B287" s="144"/>
      <c r="C287" s="47"/>
      <c r="D287" s="47"/>
      <c r="E287" s="47"/>
      <c r="F287" s="47"/>
      <c r="G287" s="47"/>
      <c r="H287" s="49"/>
    </row>
    <row r="288" spans="1:8" s="41" customFormat="1" ht="12" customHeight="1" x14ac:dyDescent="0.25">
      <c r="B288" s="142"/>
      <c r="C288" s="50"/>
      <c r="D288" s="50"/>
      <c r="E288" s="50"/>
      <c r="F288" s="50"/>
      <c r="G288" s="50"/>
      <c r="H288" s="52"/>
    </row>
    <row r="289" spans="2:8" s="41" customFormat="1" ht="12" customHeight="1" x14ac:dyDescent="0.25">
      <c r="B289" s="144"/>
      <c r="C289" s="47"/>
      <c r="D289" s="47"/>
      <c r="E289" s="47"/>
      <c r="F289" s="47"/>
      <c r="G289" s="47"/>
      <c r="H289" s="49"/>
    </row>
    <row r="290" spans="2:8" s="41" customFormat="1" ht="12" customHeight="1" x14ac:dyDescent="0.25">
      <c r="B290" s="142"/>
      <c r="C290" s="50"/>
      <c r="D290" s="50"/>
      <c r="E290" s="50"/>
      <c r="F290" s="50"/>
      <c r="G290" s="50"/>
      <c r="H290" s="52"/>
    </row>
    <row r="291" spans="2:8" s="41" customFormat="1" ht="12" customHeight="1" x14ac:dyDescent="0.25">
      <c r="B291" s="144"/>
      <c r="C291" s="47"/>
      <c r="D291" s="47"/>
      <c r="E291" s="47"/>
      <c r="F291" s="47"/>
      <c r="G291" s="47"/>
      <c r="H291" s="49"/>
    </row>
    <row r="292" spans="2:8" s="41" customFormat="1" ht="12" customHeight="1" x14ac:dyDescent="0.25">
      <c r="B292" s="142"/>
      <c r="C292" s="50"/>
      <c r="D292" s="50"/>
      <c r="E292" s="50"/>
      <c r="F292" s="50"/>
      <c r="G292" s="50"/>
      <c r="H292" s="52"/>
    </row>
    <row r="293" spans="2:8" s="41" customFormat="1" ht="12" customHeight="1" x14ac:dyDescent="0.25">
      <c r="B293" s="144"/>
      <c r="C293" s="47"/>
      <c r="D293" s="47"/>
      <c r="E293" s="47"/>
      <c r="F293" s="47"/>
      <c r="G293" s="47"/>
      <c r="H293" s="49"/>
    </row>
    <row r="294" spans="2:8" s="41" customFormat="1" ht="12" customHeight="1" x14ac:dyDescent="0.25">
      <c r="B294" s="142"/>
      <c r="C294" s="50"/>
      <c r="D294" s="50"/>
      <c r="E294" s="50"/>
      <c r="F294" s="50"/>
      <c r="G294" s="50"/>
      <c r="H294" s="52"/>
    </row>
    <row r="295" spans="2:8" s="41" customFormat="1" ht="12" customHeight="1" x14ac:dyDescent="0.25">
      <c r="B295" s="144"/>
      <c r="C295" s="47"/>
      <c r="D295" s="47"/>
      <c r="E295" s="47"/>
      <c r="F295" s="47"/>
      <c r="G295" s="47"/>
      <c r="H295" s="49"/>
    </row>
    <row r="296" spans="2:8" s="41" customFormat="1" ht="12" customHeight="1" x14ac:dyDescent="0.25">
      <c r="B296" s="142"/>
      <c r="C296" s="50"/>
      <c r="D296" s="50"/>
      <c r="E296" s="50"/>
      <c r="F296" s="50"/>
      <c r="G296" s="50"/>
      <c r="H296" s="52"/>
    </row>
    <row r="297" spans="2:8" s="41" customFormat="1" ht="12" customHeight="1" x14ac:dyDescent="0.25">
      <c r="B297" s="144"/>
      <c r="C297" s="47"/>
      <c r="D297" s="47"/>
      <c r="E297" s="47"/>
      <c r="F297" s="47"/>
      <c r="G297" s="47"/>
      <c r="H297" s="49"/>
    </row>
    <row r="298" spans="2:8" s="41" customFormat="1" ht="12" customHeight="1" x14ac:dyDescent="0.25">
      <c r="B298" s="142"/>
      <c r="C298" s="50"/>
      <c r="D298" s="50"/>
      <c r="E298" s="50"/>
      <c r="F298" s="50"/>
      <c r="G298" s="50"/>
      <c r="H298" s="52"/>
    </row>
    <row r="299" spans="2:8" s="41" customFormat="1" ht="12" customHeight="1" x14ac:dyDescent="0.25">
      <c r="B299" s="144"/>
      <c r="C299" s="47"/>
      <c r="D299" s="47"/>
      <c r="E299" s="47"/>
      <c r="F299" s="47"/>
      <c r="G299" s="47"/>
      <c r="H299" s="49"/>
    </row>
    <row r="300" spans="2:8" s="41" customFormat="1" ht="12" customHeight="1" x14ac:dyDescent="0.25">
      <c r="B300" s="142"/>
      <c r="C300" s="50"/>
      <c r="D300" s="50"/>
      <c r="E300" s="50"/>
      <c r="F300" s="50"/>
      <c r="G300" s="50"/>
      <c r="H300" s="52"/>
    </row>
    <row r="301" spans="2:8" s="41" customFormat="1" ht="12" customHeight="1" x14ac:dyDescent="0.25">
      <c r="B301" s="144"/>
      <c r="C301" s="47"/>
      <c r="D301" s="47"/>
      <c r="E301" s="47"/>
      <c r="F301" s="47"/>
      <c r="G301" s="47"/>
      <c r="H301" s="49"/>
    </row>
    <row r="302" spans="2:8" s="41" customFormat="1" ht="12" customHeight="1" x14ac:dyDescent="0.25">
      <c r="B302" s="142"/>
      <c r="C302" s="50"/>
      <c r="D302" s="50"/>
      <c r="E302" s="50"/>
      <c r="F302" s="50"/>
      <c r="G302" s="50"/>
      <c r="H302" s="52"/>
    </row>
    <row r="303" spans="2:8" s="41" customFormat="1" ht="12" customHeight="1" x14ac:dyDescent="0.25">
      <c r="B303" s="144"/>
      <c r="C303" s="47"/>
      <c r="D303" s="47"/>
      <c r="E303" s="47"/>
      <c r="F303" s="47"/>
      <c r="G303" s="47"/>
      <c r="H303" s="49"/>
    </row>
    <row r="304" spans="2:8" s="41" customFormat="1" ht="12" customHeight="1" x14ac:dyDescent="0.25">
      <c r="B304" s="142"/>
      <c r="C304" s="50"/>
      <c r="D304" s="50"/>
      <c r="E304" s="50"/>
      <c r="F304" s="50"/>
      <c r="G304" s="50"/>
      <c r="H304" s="52"/>
    </row>
    <row r="305" spans="2:8" s="41" customFormat="1" ht="12" customHeight="1" x14ac:dyDescent="0.25">
      <c r="B305" s="144"/>
      <c r="C305" s="47"/>
      <c r="D305" s="47"/>
      <c r="E305" s="47"/>
      <c r="F305" s="47"/>
      <c r="G305" s="47"/>
      <c r="H305" s="49"/>
    </row>
    <row r="306" spans="2:8" s="41" customFormat="1" ht="12" customHeight="1" x14ac:dyDescent="0.25">
      <c r="B306" s="142"/>
      <c r="C306" s="50"/>
      <c r="D306" s="50"/>
      <c r="E306" s="50"/>
      <c r="F306" s="50"/>
      <c r="G306" s="50"/>
      <c r="H306" s="52"/>
    </row>
    <row r="307" spans="2:8" s="41" customFormat="1" ht="12" customHeight="1" x14ac:dyDescent="0.25">
      <c r="B307" s="144"/>
      <c r="C307" s="47"/>
      <c r="D307" s="47"/>
      <c r="E307" s="47"/>
      <c r="F307" s="47"/>
      <c r="G307" s="47"/>
      <c r="H307" s="49"/>
    </row>
    <row r="308" spans="2:8" s="41" customFormat="1" ht="12" customHeight="1" x14ac:dyDescent="0.25">
      <c r="B308" s="142"/>
      <c r="C308" s="50"/>
      <c r="D308" s="50"/>
      <c r="E308" s="50"/>
      <c r="F308" s="50"/>
      <c r="G308" s="50"/>
      <c r="H308" s="52"/>
    </row>
    <row r="309" spans="2:8" s="41" customFormat="1" ht="12" customHeight="1" x14ac:dyDescent="0.25">
      <c r="B309" s="144"/>
      <c r="C309" s="47"/>
      <c r="D309" s="47"/>
      <c r="E309" s="47"/>
      <c r="F309" s="47"/>
      <c r="G309" s="47"/>
      <c r="H309" s="49"/>
    </row>
    <row r="310" spans="2:8" s="41" customFormat="1" ht="12" customHeight="1" x14ac:dyDescent="0.25">
      <c r="B310" s="142"/>
      <c r="C310" s="50"/>
      <c r="D310" s="50"/>
      <c r="E310" s="50"/>
      <c r="F310" s="50"/>
      <c r="G310" s="50"/>
      <c r="H310" s="52"/>
    </row>
    <row r="311" spans="2:8" s="41" customFormat="1" ht="12" customHeight="1" x14ac:dyDescent="0.25">
      <c r="B311" s="144"/>
      <c r="C311" s="47"/>
      <c r="D311" s="47"/>
      <c r="E311" s="47"/>
      <c r="F311" s="47"/>
      <c r="G311" s="47"/>
      <c r="H311" s="49"/>
    </row>
    <row r="312" spans="2:8" s="41" customFormat="1" ht="12" customHeight="1" x14ac:dyDescent="0.25">
      <c r="B312" s="142"/>
      <c r="C312" s="50"/>
      <c r="D312" s="50"/>
      <c r="E312" s="50"/>
      <c r="F312" s="50"/>
      <c r="G312" s="50"/>
      <c r="H312" s="52"/>
    </row>
    <row r="313" spans="2:8" s="41" customFormat="1" ht="12" customHeight="1" x14ac:dyDescent="0.25">
      <c r="B313" s="144"/>
      <c r="C313" s="47"/>
      <c r="D313" s="47"/>
      <c r="E313" s="47"/>
      <c r="F313" s="47"/>
      <c r="G313" s="47"/>
      <c r="H313" s="49"/>
    </row>
    <row r="314" spans="2:8" s="41" customFormat="1" ht="12" customHeight="1" x14ac:dyDescent="0.25">
      <c r="B314" s="142"/>
      <c r="C314" s="50"/>
      <c r="D314" s="50"/>
      <c r="E314" s="50"/>
      <c r="F314" s="50"/>
      <c r="G314" s="50"/>
      <c r="H314" s="52"/>
    </row>
    <row r="315" spans="2:8" s="41" customFormat="1" ht="12" customHeight="1" x14ac:dyDescent="0.25">
      <c r="B315" s="144"/>
      <c r="C315" s="47"/>
      <c r="D315" s="47"/>
      <c r="E315" s="47"/>
      <c r="F315" s="47"/>
      <c r="G315" s="47"/>
      <c r="H315" s="49"/>
    </row>
    <row r="316" spans="2:8" s="41" customFormat="1" ht="12" customHeight="1" x14ac:dyDescent="0.25">
      <c r="B316" s="142"/>
      <c r="C316" s="50"/>
      <c r="D316" s="50"/>
      <c r="E316" s="50"/>
      <c r="F316" s="50"/>
      <c r="G316" s="50"/>
      <c r="H316" s="52"/>
    </row>
    <row r="317" spans="2:8" s="41" customFormat="1" ht="12" customHeight="1" x14ac:dyDescent="0.25">
      <c r="B317" s="144"/>
      <c r="C317" s="47"/>
      <c r="D317" s="47"/>
      <c r="E317" s="47"/>
      <c r="F317" s="47"/>
      <c r="G317" s="47"/>
      <c r="H317" s="49"/>
    </row>
    <row r="318" spans="2:8" s="41" customFormat="1" ht="12" customHeight="1" x14ac:dyDescent="0.25">
      <c r="B318" s="142"/>
      <c r="C318" s="50"/>
      <c r="D318" s="50"/>
      <c r="E318" s="50"/>
      <c r="F318" s="50"/>
      <c r="G318" s="50"/>
      <c r="H318" s="52"/>
    </row>
    <row r="319" spans="2:8" s="41" customFormat="1" ht="12" customHeight="1" x14ac:dyDescent="0.25">
      <c r="B319" s="144"/>
      <c r="C319" s="47"/>
      <c r="D319" s="47"/>
      <c r="E319" s="47"/>
      <c r="F319" s="47"/>
      <c r="G319" s="47"/>
      <c r="H319" s="49"/>
    </row>
    <row r="320" spans="2:8" s="41" customFormat="1" ht="12" customHeight="1" x14ac:dyDescent="0.25">
      <c r="B320" s="142"/>
      <c r="C320" s="50"/>
      <c r="D320" s="50"/>
      <c r="E320" s="50"/>
      <c r="F320" s="50"/>
      <c r="G320" s="50"/>
      <c r="H320" s="52"/>
    </row>
    <row r="321" spans="2:8" s="59" customFormat="1" ht="20.100000000000001" customHeight="1" x14ac:dyDescent="0.25">
      <c r="B321" s="60" t="s">
        <v>54</v>
      </c>
      <c r="C321" s="147"/>
      <c r="D321" s="61"/>
      <c r="E321" s="61"/>
      <c r="F321" s="61"/>
      <c r="G321" s="61"/>
      <c r="H321" s="419"/>
    </row>
    <row r="322" spans="2:8" s="1" customFormat="1" ht="12" customHeight="1" x14ac:dyDescent="0.2">
      <c r="D322" s="63"/>
      <c r="H322" s="64"/>
    </row>
    <row r="323" spans="2:8" s="1" customFormat="1" ht="15" customHeight="1" x14ac:dyDescent="0.2">
      <c r="B323" s="5" t="s">
        <v>144</v>
      </c>
      <c r="F323" s="3"/>
      <c r="G323" s="3"/>
      <c r="H323" s="417"/>
    </row>
    <row r="324" spans="2:8" s="1" customFormat="1" ht="15" customHeight="1" x14ac:dyDescent="0.2">
      <c r="B324" s="5"/>
      <c r="F324" s="3"/>
      <c r="G324" s="3"/>
      <c r="H324" s="417"/>
    </row>
    <row r="325" spans="2:8" s="1" customFormat="1" ht="15" customHeight="1" x14ac:dyDescent="0.2">
      <c r="B325" s="5" t="s">
        <v>146</v>
      </c>
      <c r="F325" s="3"/>
      <c r="G325" s="3"/>
      <c r="H325" s="417"/>
    </row>
    <row r="326" spans="2:8" s="1" customFormat="1" ht="15" customHeight="1" x14ac:dyDescent="0.2">
      <c r="B326" s="5" t="s">
        <v>145</v>
      </c>
      <c r="F326" s="3"/>
      <c r="G326" s="3"/>
      <c r="H326" s="417"/>
    </row>
    <row r="327" spans="2:8" s="1" customFormat="1" ht="12" customHeight="1" x14ac:dyDescent="0.2">
      <c r="D327" s="63"/>
      <c r="H327" s="64"/>
    </row>
    <row r="328" spans="2:8" s="1" customFormat="1" ht="15" customHeight="1" x14ac:dyDescent="0.2">
      <c r="B328" s="5" t="s">
        <v>1216</v>
      </c>
      <c r="H328" s="64"/>
    </row>
    <row r="329" spans="2:8" s="1" customFormat="1" ht="15" customHeight="1" x14ac:dyDescent="0.2">
      <c r="B329" s="5" t="s">
        <v>1217</v>
      </c>
      <c r="H329" s="64"/>
    </row>
    <row r="330" spans="2:8" s="1" customFormat="1" ht="15" customHeight="1" x14ac:dyDescent="0.2">
      <c r="D330" s="63" t="s">
        <v>137</v>
      </c>
      <c r="H330" s="64"/>
    </row>
    <row r="331" spans="2:8" s="41" customFormat="1" ht="14.25" customHeight="1" x14ac:dyDescent="0.25">
      <c r="B331" s="79" t="s">
        <v>845</v>
      </c>
      <c r="C331" s="79" t="s">
        <v>139</v>
      </c>
      <c r="D331" s="79" t="s">
        <v>846</v>
      </c>
      <c r="E331" s="79" t="s">
        <v>139</v>
      </c>
      <c r="F331" s="79" t="s">
        <v>139</v>
      </c>
      <c r="G331" s="79"/>
      <c r="H331" s="421"/>
    </row>
    <row r="332" spans="2:8" s="41" customFormat="1" ht="12" customHeight="1" x14ac:dyDescent="0.25">
      <c r="B332" s="58" t="s">
        <v>1218</v>
      </c>
      <c r="D332" s="74" t="s">
        <v>1219</v>
      </c>
      <c r="H332" s="78"/>
    </row>
    <row r="333" spans="2:8" s="41" customFormat="1" ht="12" customHeight="1" x14ac:dyDescent="0.25">
      <c r="B333" s="81"/>
      <c r="C333" s="81"/>
      <c r="D333" s="81"/>
      <c r="E333" s="81"/>
      <c r="F333" s="81"/>
      <c r="G333" s="81"/>
      <c r="H333" s="83">
        <f>H62</f>
        <v>0</v>
      </c>
    </row>
    <row r="334" spans="2:8" s="41" customFormat="1" ht="12" customHeight="1" x14ac:dyDescent="0.25">
      <c r="B334" s="58" t="s">
        <v>1233</v>
      </c>
      <c r="D334" s="74" t="s">
        <v>1234</v>
      </c>
      <c r="H334" s="78"/>
    </row>
    <row r="335" spans="2:8" s="41" customFormat="1" ht="12" customHeight="1" x14ac:dyDescent="0.25">
      <c r="B335" s="81"/>
      <c r="C335" s="81"/>
      <c r="D335" s="81"/>
      <c r="E335" s="81"/>
      <c r="F335" s="81"/>
      <c r="G335" s="81"/>
      <c r="H335" s="83"/>
    </row>
    <row r="336" spans="2:8" s="41" customFormat="1" ht="12" customHeight="1" x14ac:dyDescent="0.25">
      <c r="B336" s="58" t="s">
        <v>1241</v>
      </c>
      <c r="D336" s="74" t="s">
        <v>1242</v>
      </c>
      <c r="H336" s="78">
        <f>H129</f>
        <v>0</v>
      </c>
    </row>
    <row r="337" spans="2:8" s="41" customFormat="1" ht="12" customHeight="1" x14ac:dyDescent="0.25">
      <c r="B337" s="81"/>
      <c r="C337" s="81"/>
      <c r="D337" s="81"/>
      <c r="E337" s="81"/>
      <c r="F337" s="81"/>
      <c r="G337" s="81"/>
      <c r="H337" s="83"/>
    </row>
    <row r="338" spans="2:8" s="41" customFormat="1" ht="12" customHeight="1" x14ac:dyDescent="0.25">
      <c r="B338" s="58" t="s">
        <v>1271</v>
      </c>
      <c r="D338" s="74" t="s">
        <v>1272</v>
      </c>
      <c r="H338" s="78">
        <f>H321</f>
        <v>0</v>
      </c>
    </row>
    <row r="339" spans="2:8" s="41" customFormat="1" ht="12" customHeight="1" x14ac:dyDescent="0.25">
      <c r="B339" s="81"/>
      <c r="C339" s="81"/>
      <c r="D339" s="81"/>
      <c r="E339" s="81"/>
      <c r="F339" s="81"/>
      <c r="G339" s="81"/>
      <c r="H339" s="83"/>
    </row>
    <row r="340" spans="2:8" s="148" customFormat="1" ht="50.25" customHeight="1" x14ac:dyDescent="0.25">
      <c r="C340" s="149" t="s">
        <v>143</v>
      </c>
      <c r="H340" s="194">
        <f>SUM(H333:H339)</f>
        <v>0</v>
      </c>
    </row>
    <row r="341" spans="2:8" s="41" customFormat="1" ht="12" customHeight="1" x14ac:dyDescent="0.25">
      <c r="H341" s="78"/>
    </row>
    <row r="342" spans="2:8" s="41" customFormat="1" ht="12" customHeight="1" x14ac:dyDescent="0.25">
      <c r="H342" s="78"/>
    </row>
    <row r="343" spans="2:8" s="41" customFormat="1" ht="12" customHeight="1" x14ac:dyDescent="0.25">
      <c r="H343" s="78"/>
    </row>
    <row r="344" spans="2:8" s="41" customFormat="1" ht="12" customHeight="1" x14ac:dyDescent="0.25">
      <c r="H344" s="78"/>
    </row>
    <row r="345" spans="2:8" s="41" customFormat="1" ht="12" customHeight="1" x14ac:dyDescent="0.25">
      <c r="H345" s="78"/>
    </row>
    <row r="346" spans="2:8" s="41" customFormat="1" ht="12" customHeight="1" x14ac:dyDescent="0.25">
      <c r="H346" s="78"/>
    </row>
    <row r="347" spans="2:8" s="41" customFormat="1" ht="12" customHeight="1" x14ac:dyDescent="0.25">
      <c r="H347" s="78"/>
    </row>
    <row r="348" spans="2:8" s="41" customFormat="1" ht="12" customHeight="1" x14ac:dyDescent="0.25">
      <c r="H348" s="78"/>
    </row>
    <row r="349" spans="2:8" s="41" customFormat="1" ht="12" customHeight="1" x14ac:dyDescent="0.25">
      <c r="H349" s="78"/>
    </row>
    <row r="350" spans="2:8" s="41" customFormat="1" ht="12" customHeight="1" x14ac:dyDescent="0.25">
      <c r="H350" s="78"/>
    </row>
    <row r="351" spans="2:8" s="41" customFormat="1" ht="12" customHeight="1" x14ac:dyDescent="0.25">
      <c r="H351" s="78"/>
    </row>
    <row r="352" spans="2:8" s="41" customFormat="1" ht="12" customHeight="1" x14ac:dyDescent="0.25">
      <c r="H352" s="78"/>
    </row>
    <row r="353" spans="8:8" s="41" customFormat="1" ht="12" customHeight="1" x14ac:dyDescent="0.25">
      <c r="H353" s="78"/>
    </row>
    <row r="354" spans="8:8" s="41" customFormat="1" ht="12" customHeight="1" x14ac:dyDescent="0.25">
      <c r="H354" s="78"/>
    </row>
    <row r="355" spans="8:8" s="41" customFormat="1" ht="12" customHeight="1" x14ac:dyDescent="0.25">
      <c r="H355" s="78"/>
    </row>
    <row r="356" spans="8:8" s="41" customFormat="1" ht="12" customHeight="1" x14ac:dyDescent="0.25">
      <c r="H356" s="78"/>
    </row>
    <row r="357" spans="8:8" s="41" customFormat="1" ht="12" customHeight="1" x14ac:dyDescent="0.25">
      <c r="H357" s="78"/>
    </row>
    <row r="358" spans="8:8" s="41" customFormat="1" ht="12" customHeight="1" x14ac:dyDescent="0.25">
      <c r="H358" s="78"/>
    </row>
    <row r="359" spans="8:8" s="41" customFormat="1" ht="12" customHeight="1" x14ac:dyDescent="0.25">
      <c r="H359" s="78"/>
    </row>
    <row r="360" spans="8:8" s="41" customFormat="1" ht="12" customHeight="1" x14ac:dyDescent="0.25">
      <c r="H360" s="78"/>
    </row>
    <row r="361" spans="8:8" s="41" customFormat="1" ht="12" customHeight="1" x14ac:dyDescent="0.25">
      <c r="H361" s="78"/>
    </row>
    <row r="362" spans="8:8" s="41" customFormat="1" ht="12" customHeight="1" x14ac:dyDescent="0.25">
      <c r="H362" s="78"/>
    </row>
    <row r="363" spans="8:8" s="41" customFormat="1" ht="12" customHeight="1" x14ac:dyDescent="0.25">
      <c r="H363" s="78"/>
    </row>
    <row r="364" spans="8:8" s="41" customFormat="1" ht="12" customHeight="1" x14ac:dyDescent="0.25">
      <c r="H364" s="78"/>
    </row>
    <row r="365" spans="8:8" s="41" customFormat="1" ht="12" customHeight="1" x14ac:dyDescent="0.25">
      <c r="H365" s="78"/>
    </row>
    <row r="366" spans="8:8" s="41" customFormat="1" ht="12" customHeight="1" x14ac:dyDescent="0.25">
      <c r="H366" s="78"/>
    </row>
    <row r="367" spans="8:8" s="41" customFormat="1" ht="12" customHeight="1" x14ac:dyDescent="0.25">
      <c r="H367" s="78"/>
    </row>
    <row r="368" spans="8:8" s="41" customFormat="1" ht="12" customHeight="1" x14ac:dyDescent="0.25">
      <c r="H368" s="78"/>
    </row>
    <row r="369" spans="8:8" s="41" customFormat="1" ht="12" customHeight="1" x14ac:dyDescent="0.25">
      <c r="H369" s="78"/>
    </row>
    <row r="370" spans="8:8" s="41" customFormat="1" ht="12" customHeight="1" x14ac:dyDescent="0.25">
      <c r="H370" s="78"/>
    </row>
    <row r="371" spans="8:8" s="41" customFormat="1" ht="12" customHeight="1" x14ac:dyDescent="0.25">
      <c r="H371" s="78"/>
    </row>
    <row r="372" spans="8:8" s="41" customFormat="1" ht="12" customHeight="1" x14ac:dyDescent="0.25">
      <c r="H372" s="78"/>
    </row>
    <row r="373" spans="8:8" s="41" customFormat="1" ht="12" customHeight="1" x14ac:dyDescent="0.25">
      <c r="H373" s="78"/>
    </row>
    <row r="374" spans="8:8" s="41" customFormat="1" ht="12" customHeight="1" x14ac:dyDescent="0.25">
      <c r="H374" s="78"/>
    </row>
    <row r="375" spans="8:8" s="41" customFormat="1" ht="12" customHeight="1" x14ac:dyDescent="0.25">
      <c r="H375" s="78"/>
    </row>
    <row r="376" spans="8:8" s="41" customFormat="1" ht="12" customHeight="1" x14ac:dyDescent="0.25">
      <c r="H376" s="78"/>
    </row>
    <row r="377" spans="8:8" s="41" customFormat="1" ht="12" customHeight="1" x14ac:dyDescent="0.25">
      <c r="H377" s="78"/>
    </row>
    <row r="378" spans="8:8" s="41" customFormat="1" ht="12" customHeight="1" x14ac:dyDescent="0.25">
      <c r="H378" s="78"/>
    </row>
    <row r="379" spans="8:8" s="41" customFormat="1" ht="12" customHeight="1" x14ac:dyDescent="0.25">
      <c r="H379" s="78"/>
    </row>
    <row r="380" spans="8:8" s="41" customFormat="1" ht="12" customHeight="1" x14ac:dyDescent="0.25">
      <c r="H380" s="78"/>
    </row>
    <row r="381" spans="8:8" s="41" customFormat="1" ht="12" customHeight="1" x14ac:dyDescent="0.25">
      <c r="H381" s="78"/>
    </row>
    <row r="382" spans="8:8" s="41" customFormat="1" ht="12" customHeight="1" x14ac:dyDescent="0.25">
      <c r="H382" s="78"/>
    </row>
    <row r="383" spans="8:8" s="41" customFormat="1" ht="12" customHeight="1" x14ac:dyDescent="0.25">
      <c r="H383" s="78"/>
    </row>
    <row r="384" spans="8:8" s="41" customFormat="1" ht="12" customHeight="1" x14ac:dyDescent="0.25">
      <c r="H384" s="78"/>
    </row>
    <row r="385" spans="8:8" s="41" customFormat="1" ht="12" customHeight="1" x14ac:dyDescent="0.25">
      <c r="H385" s="78"/>
    </row>
    <row r="386" spans="8:8" s="41" customFormat="1" ht="12" customHeight="1" x14ac:dyDescent="0.25">
      <c r="H386" s="78"/>
    </row>
    <row r="387" spans="8:8" s="41" customFormat="1" ht="12" customHeight="1" x14ac:dyDescent="0.25">
      <c r="H387" s="78"/>
    </row>
    <row r="388" spans="8:8" s="41" customFormat="1" ht="12" customHeight="1" x14ac:dyDescent="0.25">
      <c r="H388" s="78"/>
    </row>
  </sheetData>
  <pageMargins left="0.59055118110236227" right="0.27559055118110237" top="0.39370078740157483" bottom="0.39370078740157483" header="0.31496062992125984" footer="0.31496062992125984"/>
  <pageSetup paperSize="9" scale="90" orientation="portrait" r:id="rId1"/>
  <rowBreaks count="6" manualBreakCount="6">
    <brk id="63" max="9" man="1"/>
    <brk id="130" max="9" man="1"/>
    <brk id="188" max="9" man="1"/>
    <brk id="257" max="9" man="1"/>
    <brk id="321" max="9" man="1"/>
    <brk id="38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CFB7F-F284-4F7C-986E-623C5910781B}">
  <dimension ref="A1:V79"/>
  <sheetViews>
    <sheetView showGridLines="0" view="pageBreakPreview" topLeftCell="B1" zoomScale="80" zoomScaleNormal="80" zoomScaleSheetLayoutView="80" workbookViewId="0">
      <selection activeCell="R25" sqref="R25"/>
    </sheetView>
  </sheetViews>
  <sheetFormatPr defaultRowHeight="15" x14ac:dyDescent="0.25"/>
  <cols>
    <col min="1" max="1" width="5.42578125" style="26" hidden="1" customWidth="1"/>
    <col min="2" max="2" width="11.28515625" style="26" customWidth="1"/>
    <col min="3" max="3" width="5.42578125" style="26" customWidth="1"/>
    <col min="4" max="4" width="61" style="26" customWidth="1"/>
    <col min="5" max="7" width="5.42578125" style="26" customWidth="1"/>
    <col min="8" max="8" width="17.85546875" style="26" hidden="1" customWidth="1"/>
    <col min="9" max="9" width="0" style="26" hidden="1" customWidth="1"/>
    <col min="10" max="10" width="19.28515625" style="28" customWidth="1"/>
    <col min="11" max="11" width="9.140625" style="26"/>
    <col min="12" max="12" width="18.5703125" style="26" customWidth="1"/>
    <col min="13" max="13" width="13.140625" style="26" bestFit="1" customWidth="1"/>
    <col min="14" max="14" width="9.140625" style="26"/>
    <col min="15" max="15" width="16.42578125" style="26" customWidth="1"/>
    <col min="16" max="16" width="9.140625" style="26" customWidth="1"/>
    <col min="17" max="17" width="10" style="26" bestFit="1" customWidth="1"/>
    <col min="18" max="18" width="11.42578125" style="26" bestFit="1" customWidth="1"/>
    <col min="19" max="19" width="13.28515625" style="26" customWidth="1"/>
    <col min="20" max="21" width="9.140625" style="26"/>
    <col min="22" max="22" width="18" style="26" bestFit="1" customWidth="1"/>
    <col min="23" max="16384" width="9.140625" style="26"/>
  </cols>
  <sheetData>
    <row r="1" spans="2:13" s="1" customFormat="1" ht="12" customHeight="1" x14ac:dyDescent="0.2">
      <c r="D1" s="63"/>
      <c r="J1" s="4"/>
    </row>
    <row r="2" spans="2:13" s="1" customFormat="1" ht="15" customHeight="1" x14ac:dyDescent="0.2">
      <c r="D2" s="63" t="s">
        <v>1279</v>
      </c>
      <c r="J2" s="4"/>
    </row>
    <row r="3" spans="2:13" s="41" customFormat="1" ht="14.25" customHeight="1" x14ac:dyDescent="0.25">
      <c r="B3" s="79" t="s">
        <v>1280</v>
      </c>
      <c r="C3" s="79" t="s">
        <v>139</v>
      </c>
      <c r="D3" s="79" t="s">
        <v>846</v>
      </c>
      <c r="E3" s="79" t="s">
        <v>139</v>
      </c>
      <c r="F3" s="79" t="s">
        <v>139</v>
      </c>
      <c r="G3" s="79" t="s">
        <v>139</v>
      </c>
      <c r="H3" s="79" t="s">
        <v>7</v>
      </c>
      <c r="J3" s="190" t="s">
        <v>2153</v>
      </c>
    </row>
    <row r="4" spans="2:13" s="41" customFormat="1" ht="14.25" customHeight="1" x14ac:dyDescent="0.25">
      <c r="B4" s="79"/>
      <c r="C4" s="79"/>
      <c r="D4" s="79"/>
      <c r="E4" s="79"/>
      <c r="F4" s="79"/>
      <c r="G4" s="79"/>
      <c r="H4" s="79"/>
      <c r="J4" s="190"/>
    </row>
    <row r="5" spans="2:13" s="41" customFormat="1" ht="12" customHeight="1" x14ac:dyDescent="0.25">
      <c r="B5" s="58" t="s">
        <v>1281</v>
      </c>
      <c r="D5" s="74" t="s">
        <v>1282</v>
      </c>
      <c r="H5" s="180" t="e">
        <f>'Schedule A'!#REF!</f>
        <v>#REF!</v>
      </c>
      <c r="J5" s="179"/>
    </row>
    <row r="6" spans="2:13" s="41" customFormat="1" ht="12" customHeight="1" x14ac:dyDescent="0.25">
      <c r="B6" s="81"/>
      <c r="C6" s="81"/>
      <c r="D6" s="81"/>
      <c r="E6" s="81"/>
      <c r="F6" s="81"/>
      <c r="G6" s="81"/>
      <c r="H6" s="150"/>
      <c r="J6" s="152"/>
    </row>
    <row r="7" spans="2:13" s="41" customFormat="1" ht="12" customHeight="1" x14ac:dyDescent="0.25">
      <c r="B7" s="58" t="s">
        <v>1283</v>
      </c>
      <c r="D7" s="74" t="s">
        <v>154</v>
      </c>
      <c r="H7" s="181" t="e">
        <f>'Schedule B'!#REF!</f>
        <v>#REF!</v>
      </c>
      <c r="J7" s="179"/>
    </row>
    <row r="8" spans="2:13" s="41" customFormat="1" ht="12" customHeight="1" x14ac:dyDescent="0.25">
      <c r="B8" s="81"/>
      <c r="C8" s="81"/>
      <c r="D8" s="81"/>
      <c r="E8" s="81"/>
      <c r="F8" s="81"/>
      <c r="G8" s="81"/>
      <c r="H8" s="150"/>
      <c r="J8" s="152"/>
    </row>
    <row r="9" spans="2:13" s="41" customFormat="1" ht="12" customHeight="1" x14ac:dyDescent="0.25">
      <c r="B9" s="58" t="s">
        <v>1297</v>
      </c>
      <c r="D9" s="74" t="s">
        <v>1294</v>
      </c>
      <c r="H9" s="181" t="e">
        <f>'Schedule C'!#REF!</f>
        <v>#REF!</v>
      </c>
      <c r="J9" s="179"/>
    </row>
    <row r="10" spans="2:13" s="41" customFormat="1" ht="12" customHeight="1" x14ac:dyDescent="0.25">
      <c r="B10" s="81"/>
      <c r="C10" s="81"/>
      <c r="D10" s="81"/>
      <c r="E10" s="81"/>
      <c r="F10" s="81"/>
      <c r="G10" s="81"/>
      <c r="H10" s="150"/>
      <c r="J10" s="152"/>
    </row>
    <row r="11" spans="2:13" s="41" customFormat="1" ht="12" customHeight="1" x14ac:dyDescent="0.25">
      <c r="B11" s="58" t="s">
        <v>1284</v>
      </c>
      <c r="D11" s="74" t="s">
        <v>1301</v>
      </c>
      <c r="H11" s="181" t="e">
        <f>'Schedule D'!#REF!</f>
        <v>#REF!</v>
      </c>
      <c r="J11" s="179"/>
    </row>
    <row r="12" spans="2:13" s="41" customFormat="1" ht="12" customHeight="1" x14ac:dyDescent="0.25">
      <c r="B12" s="81"/>
      <c r="C12" s="81"/>
      <c r="D12" s="81"/>
      <c r="E12" s="81"/>
      <c r="F12" s="81"/>
      <c r="G12" s="81"/>
      <c r="H12" s="150"/>
      <c r="J12" s="152"/>
    </row>
    <row r="13" spans="2:13" s="41" customFormat="1" ht="12" customHeight="1" x14ac:dyDescent="0.25">
      <c r="B13" s="58" t="s">
        <v>1298</v>
      </c>
      <c r="D13" s="159" t="s">
        <v>1142</v>
      </c>
      <c r="H13" s="181" t="e">
        <f>'Schedule E'!#REF!</f>
        <v>#REF!</v>
      </c>
      <c r="J13" s="179"/>
    </row>
    <row r="14" spans="2:13" s="41" customFormat="1" ht="12" customHeight="1" x14ac:dyDescent="0.25">
      <c r="B14" s="81"/>
      <c r="C14" s="81"/>
      <c r="D14" s="81"/>
      <c r="E14" s="81"/>
      <c r="F14" s="81"/>
      <c r="G14" s="81"/>
      <c r="H14" s="150"/>
      <c r="J14" s="152"/>
    </row>
    <row r="15" spans="2:13" s="41" customFormat="1" ht="12" customHeight="1" x14ac:dyDescent="0.25">
      <c r="B15" s="58" t="s">
        <v>1299</v>
      </c>
      <c r="D15" s="159" t="s">
        <v>1295</v>
      </c>
      <c r="H15" s="182">
        <v>5699592.5</v>
      </c>
      <c r="J15" s="179"/>
      <c r="M15" s="78"/>
    </row>
    <row r="16" spans="2:13" s="41" customFormat="1" ht="12" customHeight="1" x14ac:dyDescent="0.25">
      <c r="B16" s="81"/>
      <c r="C16" s="81"/>
      <c r="D16" s="81"/>
      <c r="E16" s="81"/>
      <c r="F16" s="81"/>
      <c r="G16" s="81"/>
      <c r="H16" s="150"/>
      <c r="J16" s="152"/>
      <c r="M16" s="177"/>
    </row>
    <row r="17" spans="2:22" s="41" customFormat="1" ht="36" customHeight="1" x14ac:dyDescent="0.25">
      <c r="B17" s="58" t="s">
        <v>1300</v>
      </c>
      <c r="D17" s="74" t="s">
        <v>1296</v>
      </c>
      <c r="H17" s="181" t="e">
        <f>'Schedule G'!#REF!</f>
        <v>#REF!</v>
      </c>
      <c r="J17" s="179"/>
    </row>
    <row r="18" spans="2:22" s="41" customFormat="1" ht="12" customHeight="1" x14ac:dyDescent="0.25">
      <c r="B18" s="81"/>
      <c r="C18" s="81"/>
      <c r="D18" s="81"/>
      <c r="E18" s="81"/>
      <c r="F18" s="81"/>
      <c r="G18" s="81"/>
      <c r="H18" s="150"/>
      <c r="J18" s="191"/>
    </row>
    <row r="19" spans="2:22" s="148" customFormat="1" ht="20.100000000000001" customHeight="1" x14ac:dyDescent="0.25">
      <c r="C19" s="149" t="s">
        <v>1285</v>
      </c>
      <c r="H19" s="151" t="e">
        <f>SUM(H5:H18)</f>
        <v>#REF!</v>
      </c>
      <c r="J19" s="192"/>
      <c r="L19" s="194"/>
      <c r="V19" s="178"/>
    </row>
    <row r="20" spans="2:22" s="41" customFormat="1" ht="12" customHeight="1" x14ac:dyDescent="0.25">
      <c r="H20" s="152"/>
      <c r="J20" s="152"/>
    </row>
    <row r="21" spans="2:22" s="41" customFormat="1" ht="12" customHeight="1" x14ac:dyDescent="0.25">
      <c r="H21" s="152"/>
      <c r="J21" s="152"/>
    </row>
    <row r="22" spans="2:22" s="41" customFormat="1" ht="12" customHeight="1" x14ac:dyDescent="0.25">
      <c r="H22" s="152"/>
      <c r="J22" s="152"/>
      <c r="M22" s="152"/>
    </row>
    <row r="23" spans="2:22" s="41" customFormat="1" ht="12" customHeight="1" x14ac:dyDescent="0.25">
      <c r="H23" s="152"/>
      <c r="J23" s="152"/>
    </row>
    <row r="24" spans="2:22" s="41" customFormat="1" ht="12" customHeight="1" x14ac:dyDescent="0.25">
      <c r="D24" s="153" t="s">
        <v>1286</v>
      </c>
      <c r="H24" s="178" t="e">
        <f>H19</f>
        <v>#REF!</v>
      </c>
      <c r="J24" s="178"/>
    </row>
    <row r="25" spans="2:22" s="41" customFormat="1" ht="12" customHeight="1" x14ac:dyDescent="0.25">
      <c r="H25" s="152"/>
      <c r="J25" s="152"/>
    </row>
    <row r="26" spans="2:22" s="41" customFormat="1" ht="12" customHeight="1" x14ac:dyDescent="0.25">
      <c r="D26" s="154" t="s">
        <v>1307</v>
      </c>
      <c r="H26" s="179" t="e">
        <f>0.025*H24</f>
        <v>#REF!</v>
      </c>
      <c r="J26" s="179"/>
    </row>
    <row r="27" spans="2:22" s="41" customFormat="1" ht="12" customHeight="1" x14ac:dyDescent="0.25">
      <c r="H27" s="152"/>
      <c r="J27" s="152"/>
    </row>
    <row r="28" spans="2:22" s="41" customFormat="1" ht="12" customHeight="1" x14ac:dyDescent="0.25">
      <c r="D28" s="154" t="s">
        <v>1302</v>
      </c>
      <c r="H28" s="179" t="e">
        <f>0.05*H19</f>
        <v>#REF!</v>
      </c>
      <c r="J28" s="179"/>
    </row>
    <row r="29" spans="2:22" s="41" customFormat="1" ht="12" customHeight="1" x14ac:dyDescent="0.25">
      <c r="D29" s="153" t="s">
        <v>1287</v>
      </c>
      <c r="H29" s="152"/>
      <c r="J29" s="152"/>
    </row>
    <row r="30" spans="2:22" s="41" customFormat="1" ht="12" customHeight="1" x14ac:dyDescent="0.25">
      <c r="H30" s="152"/>
      <c r="J30" s="152"/>
    </row>
    <row r="31" spans="2:22" s="41" customFormat="1" ht="12" customHeight="1" x14ac:dyDescent="0.25">
      <c r="D31" s="154" t="s">
        <v>1288</v>
      </c>
      <c r="H31" s="179" t="e">
        <f>0.025*H24</f>
        <v>#REF!</v>
      </c>
      <c r="J31" s="179"/>
    </row>
    <row r="32" spans="2:22" s="41" customFormat="1" ht="12" customHeight="1" x14ac:dyDescent="0.25">
      <c r="H32" s="152"/>
      <c r="J32" s="152"/>
    </row>
    <row r="33" spans="3:22" s="41" customFormat="1" ht="12" customHeight="1" x14ac:dyDescent="0.25">
      <c r="C33" s="153"/>
      <c r="D33" s="153" t="s">
        <v>1289</v>
      </c>
      <c r="E33" s="153"/>
      <c r="F33" s="153"/>
      <c r="G33" s="153"/>
      <c r="H33" s="178" t="e">
        <f>SUM(H24:H32)</f>
        <v>#REF!</v>
      </c>
      <c r="J33" s="178"/>
    </row>
    <row r="34" spans="3:22" s="41" customFormat="1" ht="12" customHeight="1" x14ac:dyDescent="0.25">
      <c r="H34" s="152"/>
      <c r="J34" s="152"/>
      <c r="V34" s="78"/>
    </row>
    <row r="35" spans="3:22" s="41" customFormat="1" ht="12" customHeight="1" x14ac:dyDescent="0.25">
      <c r="D35" s="41" t="s">
        <v>1290</v>
      </c>
      <c r="H35" s="179" t="e">
        <f>0.15*H33</f>
        <v>#REF!</v>
      </c>
      <c r="J35" s="179"/>
    </row>
    <row r="36" spans="3:22" s="41" customFormat="1" ht="12" customHeight="1" x14ac:dyDescent="0.25">
      <c r="H36" s="152"/>
      <c r="J36" s="152"/>
    </row>
    <row r="37" spans="3:22" s="41" customFormat="1" ht="12" customHeight="1" x14ac:dyDescent="0.25">
      <c r="D37" s="153" t="s">
        <v>1291</v>
      </c>
      <c r="H37" s="178" t="e">
        <f>SUM(H33:H36)</f>
        <v>#REF!</v>
      </c>
      <c r="J37" s="178"/>
    </row>
    <row r="38" spans="3:22" s="41" customFormat="1" ht="12" customHeight="1" x14ac:dyDescent="0.25">
      <c r="D38" s="153" t="s">
        <v>1292</v>
      </c>
      <c r="J38" s="152"/>
    </row>
    <row r="39" spans="3:22" s="41" customFormat="1" ht="12" customHeight="1" x14ac:dyDescent="0.25">
      <c r="J39" s="152"/>
    </row>
    <row r="40" spans="3:22" s="41" customFormat="1" ht="12" customHeight="1" x14ac:dyDescent="0.25">
      <c r="D40" s="429" t="s">
        <v>1293</v>
      </c>
      <c r="E40" s="430"/>
      <c r="F40" s="430"/>
      <c r="G40" s="430"/>
      <c r="H40" s="430"/>
      <c r="I40" s="430"/>
      <c r="J40" s="152"/>
    </row>
    <row r="41" spans="3:22" s="41" customFormat="1" ht="12" customHeight="1" x14ac:dyDescent="0.25">
      <c r="D41" s="430"/>
      <c r="E41" s="430"/>
      <c r="F41" s="430"/>
      <c r="G41" s="430"/>
      <c r="H41" s="430"/>
      <c r="I41" s="430"/>
      <c r="J41" s="152"/>
    </row>
    <row r="42" spans="3:22" s="41" customFormat="1" ht="12" customHeight="1" x14ac:dyDescent="0.25">
      <c r="J42" s="152"/>
    </row>
    <row r="43" spans="3:22" s="41" customFormat="1" ht="12" customHeight="1" x14ac:dyDescent="0.25">
      <c r="J43" s="152"/>
    </row>
    <row r="44" spans="3:22" s="41" customFormat="1" ht="12" customHeight="1" x14ac:dyDescent="0.25">
      <c r="J44" s="152"/>
    </row>
    <row r="45" spans="3:22" s="41" customFormat="1" ht="12" customHeight="1" x14ac:dyDescent="0.25">
      <c r="J45" s="152"/>
    </row>
    <row r="46" spans="3:22" s="41" customFormat="1" ht="12" customHeight="1" x14ac:dyDescent="0.25">
      <c r="J46" s="152"/>
    </row>
    <row r="47" spans="3:22" s="41" customFormat="1" ht="12" customHeight="1" x14ac:dyDescent="0.25">
      <c r="J47" s="152"/>
    </row>
    <row r="48" spans="3:22" s="41" customFormat="1" ht="12" customHeight="1" x14ac:dyDescent="0.25">
      <c r="J48" s="152"/>
    </row>
    <row r="49" spans="10:10" s="41" customFormat="1" ht="12" customHeight="1" x14ac:dyDescent="0.25">
      <c r="J49" s="152"/>
    </row>
    <row r="50" spans="10:10" s="41" customFormat="1" ht="12" customHeight="1" x14ac:dyDescent="0.25">
      <c r="J50" s="152"/>
    </row>
    <row r="51" spans="10:10" s="41" customFormat="1" ht="12" customHeight="1" x14ac:dyDescent="0.25">
      <c r="J51" s="152"/>
    </row>
    <row r="52" spans="10:10" s="41" customFormat="1" ht="12" customHeight="1" x14ac:dyDescent="0.25">
      <c r="J52" s="152"/>
    </row>
    <row r="53" spans="10:10" s="41" customFormat="1" ht="12" customHeight="1" x14ac:dyDescent="0.25">
      <c r="J53" s="152"/>
    </row>
    <row r="54" spans="10:10" s="41" customFormat="1" ht="12" customHeight="1" x14ac:dyDescent="0.25">
      <c r="J54" s="152"/>
    </row>
    <row r="55" spans="10:10" s="41" customFormat="1" ht="12" customHeight="1" x14ac:dyDescent="0.25">
      <c r="J55" s="152"/>
    </row>
    <row r="56" spans="10:10" s="41" customFormat="1" ht="12" customHeight="1" x14ac:dyDescent="0.25">
      <c r="J56" s="152"/>
    </row>
    <row r="57" spans="10:10" s="41" customFormat="1" ht="12" customHeight="1" x14ac:dyDescent="0.25">
      <c r="J57" s="152"/>
    </row>
    <row r="58" spans="10:10" s="41" customFormat="1" ht="12" customHeight="1" x14ac:dyDescent="0.25">
      <c r="J58" s="152"/>
    </row>
    <row r="59" spans="10:10" s="41" customFormat="1" ht="12" customHeight="1" x14ac:dyDescent="0.25">
      <c r="J59" s="152"/>
    </row>
    <row r="60" spans="10:10" s="41" customFormat="1" ht="12" customHeight="1" x14ac:dyDescent="0.25">
      <c r="J60" s="152"/>
    </row>
    <row r="61" spans="10:10" s="41" customFormat="1" ht="12" customHeight="1" x14ac:dyDescent="0.25">
      <c r="J61" s="152"/>
    </row>
    <row r="62" spans="10:10" s="41" customFormat="1" ht="12" customHeight="1" x14ac:dyDescent="0.25">
      <c r="J62" s="152"/>
    </row>
    <row r="63" spans="10:10" s="41" customFormat="1" ht="12" customHeight="1" x14ac:dyDescent="0.25">
      <c r="J63" s="152"/>
    </row>
    <row r="64" spans="10:10" s="41" customFormat="1" ht="12" customHeight="1" x14ac:dyDescent="0.25">
      <c r="J64" s="152"/>
    </row>
    <row r="65" spans="10:10" s="41" customFormat="1" ht="12" customHeight="1" x14ac:dyDescent="0.25">
      <c r="J65" s="152"/>
    </row>
    <row r="66" spans="10:10" s="41" customFormat="1" ht="12" customHeight="1" x14ac:dyDescent="0.25">
      <c r="J66" s="152"/>
    </row>
    <row r="67" spans="10:10" s="41" customFormat="1" ht="12" customHeight="1" x14ac:dyDescent="0.25">
      <c r="J67" s="152"/>
    </row>
    <row r="68" spans="10:10" s="41" customFormat="1" ht="12" customHeight="1" x14ac:dyDescent="0.25">
      <c r="J68" s="152"/>
    </row>
    <row r="69" spans="10:10" s="41" customFormat="1" ht="12" customHeight="1" x14ac:dyDescent="0.25">
      <c r="J69" s="152"/>
    </row>
    <row r="70" spans="10:10" s="41" customFormat="1" ht="12" customHeight="1" x14ac:dyDescent="0.25">
      <c r="J70" s="152"/>
    </row>
    <row r="71" spans="10:10" s="41" customFormat="1" ht="12" customHeight="1" x14ac:dyDescent="0.25">
      <c r="J71" s="152"/>
    </row>
    <row r="72" spans="10:10" s="41" customFormat="1" ht="12" customHeight="1" x14ac:dyDescent="0.25">
      <c r="J72" s="152"/>
    </row>
    <row r="73" spans="10:10" s="41" customFormat="1" ht="12" customHeight="1" x14ac:dyDescent="0.25">
      <c r="J73" s="152"/>
    </row>
    <row r="74" spans="10:10" s="41" customFormat="1" ht="12" customHeight="1" x14ac:dyDescent="0.25">
      <c r="J74" s="152"/>
    </row>
    <row r="75" spans="10:10" s="41" customFormat="1" ht="12" customHeight="1" x14ac:dyDescent="0.25">
      <c r="J75" s="152"/>
    </row>
    <row r="76" spans="10:10" s="41" customFormat="1" ht="12" customHeight="1" x14ac:dyDescent="0.25">
      <c r="J76" s="152"/>
    </row>
    <row r="77" spans="10:10" s="41" customFormat="1" ht="12" customHeight="1" x14ac:dyDescent="0.25">
      <c r="J77" s="152"/>
    </row>
    <row r="78" spans="10:10" s="41" customFormat="1" ht="12" customHeight="1" x14ac:dyDescent="0.25">
      <c r="J78" s="152"/>
    </row>
    <row r="79" spans="10:10" s="41" customFormat="1" ht="12" customHeight="1" x14ac:dyDescent="0.25">
      <c r="J79" s="152"/>
    </row>
  </sheetData>
  <mergeCells count="1">
    <mergeCell ref="D40:I41"/>
  </mergeCells>
  <pageMargins left="0.59027779999999996" right="0.27569440000000001" top="0.39374999999999999" bottom="0.39374999999999999" header="0.3" footer="0.3"/>
  <pageSetup paperSize="9" scale="83" orientation="portrait" r:id="rId1"/>
  <rowBreaks count="1" manualBreakCount="1">
    <brk id="7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Schedule A</vt:lpstr>
      <vt:lpstr>Schedule B</vt:lpstr>
      <vt:lpstr>Schedule C</vt:lpstr>
      <vt:lpstr>Schedule D</vt:lpstr>
      <vt:lpstr>Schedule E</vt:lpstr>
      <vt:lpstr>Schedule F</vt:lpstr>
      <vt:lpstr>Schedule G</vt:lpstr>
      <vt:lpstr>Summary</vt:lpstr>
      <vt:lpstr>'Schedule A'!_Hlk498014694</vt:lpstr>
      <vt:lpstr>'Schedule A'!Print_Area</vt:lpstr>
      <vt:lpstr>'Schedule B'!Print_Area</vt:lpstr>
      <vt:lpstr>'Schedule C'!Print_Area</vt:lpstr>
      <vt:lpstr>'Schedule E'!Print_Area</vt:lpstr>
      <vt:lpstr>'Schedule F'!Print_Area</vt:lpstr>
      <vt:lpstr>'Schedule G'!Print_Area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Patrick Mahlathi</cp:lastModifiedBy>
  <cp:lastPrinted>2021-01-14T18:06:53Z</cp:lastPrinted>
  <dcterms:created xsi:type="dcterms:W3CDTF">2019-08-15T07:51:24Z</dcterms:created>
  <dcterms:modified xsi:type="dcterms:W3CDTF">2022-06-23T17:56:23Z</dcterms:modified>
</cp:coreProperties>
</file>